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L204 v0" sheetId="1" r:id="rId1"/>
  </sheets>
  <definedNames>
    <definedName name="_xlnm.Print_Area" localSheetId="0">'L204 v0'!$A:$IV</definedName>
  </definedNames>
  <calcPr fullCalcOnLoad="1"/>
</workbook>
</file>

<file path=xl/sharedStrings.xml><?xml version="1.0" encoding="utf-8"?>
<sst xmlns="http://schemas.openxmlformats.org/spreadsheetml/2006/main" count="1278" uniqueCount="169">
  <si>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</si>
  <si>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</si>
  <si>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</si>
  <si>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</si>
  <si>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</si>
  <si>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</si>
  <si>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</si>
  <si>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</si>
  <si>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</si>
  <si>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</si>
  <si>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</si>
  <si>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</si>
  <si>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</si>
  <si>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</si>
  <si>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</si>
  <si>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</si>
  <si>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</si>
  <si>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</si>
  <si>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</si>
  <si>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</si>
  <si>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</si>
  <si>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</si>
  <si>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</si>
  <si>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</si>
  <si>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</si>
  <si>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</si>
  <si>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</si>
  <si>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GISA1</t>
  </si>
  <si>
    <t>ERCA1</t>
  </si>
  <si>
    <t>PNAA1</t>
  </si>
  <si>
    <t>GSAA1</t>
  </si>
  <si>
    <t>INDA1</t>
  </si>
  <si>
    <t>PDIA1</t>
  </si>
  <si>
    <t>PNAB1</t>
  </si>
  <si>
    <t>GSBA1</t>
  </si>
  <si>
    <t>GISB1</t>
  </si>
  <si>
    <t>INDB1</t>
  </si>
  <si>
    <t>DTMC1</t>
  </si>
  <si>
    <t>PNAC1</t>
  </si>
  <si>
    <t>ERCB1</t>
  </si>
  <si>
    <t>GSCA1</t>
  </si>
  <si>
    <t>GSDA1</t>
  </si>
  <si>
    <t>GSEA1</t>
  </si>
  <si>
    <t>GSFA1</t>
  </si>
  <si>
    <t>GSGA1</t>
  </si>
  <si>
    <t>GISC1</t>
  </si>
  <si>
    <t>INDC1</t>
  </si>
  <si>
    <t>DTMD1</t>
  </si>
  <si>
    <t>NATA1</t>
  </si>
  <si>
    <t>ERCC1</t>
  </si>
  <si>
    <t>GISD1</t>
  </si>
  <si>
    <t>INDD1</t>
  </si>
  <si>
    <t>DTME1</t>
  </si>
  <si>
    <t>LOCA1</t>
  </si>
  <si>
    <t>ERCD1</t>
  </si>
  <si>
    <t>GISE1</t>
  </si>
  <si>
    <t>INDE1</t>
  </si>
  <si>
    <t>DTMF1</t>
  </si>
  <si>
    <t>PDIB1</t>
  </si>
  <si>
    <t>ERCE1</t>
  </si>
  <si>
    <t>GISF1</t>
  </si>
  <si>
    <t>INDF1</t>
  </si>
  <si>
    <t>DTMG1</t>
  </si>
  <si>
    <t>ERCF1</t>
  </si>
  <si>
    <t>GISG1</t>
  </si>
  <si>
    <t>INDG1</t>
  </si>
  <si>
    <t>DTMH1</t>
  </si>
  <si>
    <t>ADRA1</t>
  </si>
  <si>
    <t>ERCG1</t>
  </si>
  <si>
    <t>GSHA1</t>
  </si>
  <si>
    <t>GISH1</t>
  </si>
  <si>
    <t>INDH1</t>
  </si>
  <si>
    <t>DTMI1</t>
  </si>
  <si>
    <t>ADRB1</t>
  </si>
  <si>
    <t>ERCH1</t>
  </si>
  <si>
    <t>DTMB1</t>
  </si>
  <si>
    <t>PNAA1-3925</t>
  </si>
  <si>
    <t>PNAA1-7402</t>
  </si>
  <si>
    <t>"A"</t>
  </si>
  <si>
    <t>"504" (qualifiant)</t>
  </si>
  <si>
    <t>"500" (qualifiant)</t>
  </si>
  <si>
    <t>nom du TI : 000M</t>
  </si>
  <si>
    <t>Qualifiant :
-507 : Anciennes données,
-508 : Nouveau données,</t>
  </si>
  <si>
    <t>numéro TI (000)</t>
  </si>
  <si>
    <t>type TI (M)</t>
  </si>
  <si>
    <t>"102" (CCYYMMDD)</t>
  </si>
  <si>
    <t>code sexe</t>
  </si>
  <si>
    <t>code retour (TI 000M)</t>
  </si>
  <si>
    <t>code list des codes retours</t>
  </si>
  <si>
    <t>code retour (TI 010M)</t>
  </si>
  <si>
    <t>code list des code retours</t>
  </si>
  <si>
    <t>Code nationalité</t>
  </si>
  <si>
    <t>code retour (TI 031M)</t>
  </si>
  <si>
    <t>"B"</t>
  </si>
  <si>
    <t>nom du TI : 010M</t>
  </si>
  <si>
    <t>numéro TI (010)</t>
  </si>
  <si>
    <t>"C"</t>
  </si>
  <si>
    <t>"D"</t>
  </si>
  <si>
    <t>nom du TI : 100M</t>
  </si>
  <si>
    <t>code commune/pays</t>
  </si>
  <si>
    <t>commune/pays</t>
  </si>
  <si>
    <t>code retour (TI 100M)</t>
  </si>
  <si>
    <t>"E"</t>
  </si>
  <si>
    <t>nom du TI : 120M</t>
  </si>
  <si>
    <t>état civil (ancien/nouveau)</t>
  </si>
  <si>
    <t>code retour (TI 120M)</t>
  </si>
  <si>
    <t>"F"</t>
  </si>
  <si>
    <t>nom du TI : 150M</t>
  </si>
  <si>
    <t>code retour (TI 150M)</t>
  </si>
  <si>
    <t>"G"</t>
  </si>
  <si>
    <t>nom du TI : 900M</t>
  </si>
  <si>
    <t>numéro TI (900)</t>
  </si>
  <si>
    <t>Commune/Pays (35 premiers caractères)</t>
  </si>
  <si>
    <t>Rue</t>
  </si>
  <si>
    <t>numéro habitation</t>
  </si>
  <si>
    <t>index habitation</t>
  </si>
  <si>
    <t>code postal</t>
  </si>
  <si>
    <t>code pays</t>
  </si>
  <si>
    <t>code commune</t>
  </si>
  <si>
    <t>code retour (TI 900M)</t>
  </si>
  <si>
    <t>"H"</t>
  </si>
  <si>
    <t>nom du TI : 901M</t>
  </si>
  <si>
    <t>numéro TI (901)</t>
  </si>
  <si>
    <t>code retour (TI 901M)</t>
  </si>
  <si>
    <t>Commune/Pays (5 derniers caractères)</t>
  </si>
  <si>
    <t>Assuré social</t>
  </si>
  <si>
    <t>Séparateur pour groupe de segments</t>
  </si>
  <si>
    <t>Verdeling segment groepen</t>
  </si>
  <si>
    <t>NISS
INSZ</t>
  </si>
  <si>
    <t>Type d'information</t>
  </si>
  <si>
    <t>Indicateur des données</t>
  </si>
  <si>
    <t>(A) Date de prise de cours nouvelle
(B) Date de prise de cours ancienne ou dans le Registre Bis</t>
  </si>
  <si>
    <t>Date de prise de cours (A) nouvelle (B) ancienne ou dans le Registre Bis</t>
  </si>
  <si>
    <t>(A) "504"
(B) "625"</t>
  </si>
  <si>
    <t>Code sexe</t>
  </si>
  <si>
    <t>Date de naissance</t>
  </si>
  <si>
    <t>Geboortedatum</t>
  </si>
  <si>
    <t>"329"</t>
  </si>
  <si>
    <t>Date de naissance
Geboortedatum</t>
  </si>
  <si>
    <t>Assuré social (nouveau NISS)</t>
  </si>
  <si>
    <t>"522"</t>
  </si>
  <si>
    <t>NISS (nouveau)</t>
  </si>
  <si>
    <t>Code erreur</t>
  </si>
  <si>
    <t>(A) "500" ancienne situation
(B) "501" nouvelle situation</t>
  </si>
  <si>
    <t>Nom
Naam</t>
  </si>
  <si>
    <t>1er prénom
1ste voornaam</t>
  </si>
  <si>
    <t>2ème prénom
2de voornaam</t>
  </si>
  <si>
    <t>"507" : Anciennes données,
"508" : Nouveau données,</t>
  </si>
  <si>
    <t xml:space="preserve">"031" numéro TI </t>
  </si>
  <si>
    <t>"031M" nom du TI</t>
  </si>
  <si>
    <t xml:space="preserve">"M" : type TI </t>
  </si>
  <si>
    <t>Nationaliteitscode</t>
  </si>
  <si>
    <t>"500"</t>
  </si>
  <si>
    <t>Code nationalité
Nationaliteitscode</t>
  </si>
  <si>
    <t xml:space="preserve">"100" numéro TI </t>
  </si>
  <si>
    <t>"M" : type TI</t>
  </si>
  <si>
    <t>Lieu de naissance</t>
  </si>
  <si>
    <t>"120" numéro TI</t>
  </si>
  <si>
    <t>"M" type TI</t>
  </si>
  <si>
    <t>Etat-civil</t>
  </si>
  <si>
    <t xml:space="preserve">"150" numéro TI </t>
  </si>
  <si>
    <t>Date de prise de cours (A) nouvelle (B) ancienne ou dans le RBis (C) Date de décès</t>
  </si>
  <si>
    <t>(A) "504"
(B) "625"
(C) "512"</t>
  </si>
  <si>
    <t>(A) Date de prise de cours nouvelle
(B) Date de prise de cours ancienne ou dans le Registre Bis
(C) Date de décès</t>
  </si>
  <si>
    <t>Adresse de résidence</t>
  </si>
  <si>
    <t>"501"</t>
  </si>
  <si>
    <t>"507" : anciennes données
"508" : nouvelles données</t>
  </si>
  <si>
    <t>Adresse de paiement</t>
  </si>
  <si>
    <t>"503"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</si>
</sst>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58">
    <xf numFmtId="0" fontId="0" fillId="0" borderId="0" xfId="0" applyAlignment="1">
      <alignment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indent="2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2" borderId="4" xfId="0" applyFont="1" applyFill="1" applyBorder="1" applyAlignment="1">
      <alignment horizontal="left" vertical="top" indent="2"/>
    </xf>
    <xf numFmtId="0" fontId="1" fillId="0" borderId="5" xfId="0" applyFont="1" applyBorder="1" applyAlignment="1">
      <alignment vertical="top"/>
    </xf>
    <xf numFmtId="0" fontId="2" fillId="2" borderId="6" xfId="0" applyFont="1" applyFill="1" applyBorder="1" applyAlignment="1">
      <alignment horizontal="left" vertical="top" indent="2"/>
    </xf>
    <xf numFmtId="0" fontId="2" fillId="2" borderId="7" xfId="0" applyFont="1" applyFill="1" applyBorder="1" applyAlignment="1">
      <alignment horizontal="left" vertical="top" indent="2"/>
    </xf>
    <xf numFmtId="0" fontId="1" fillId="0" borderId="8" xfId="0" applyFont="1" applyBorder="1" applyAlignment="1">
      <alignment vertical="top"/>
    </xf>
    <xf numFmtId="0" fontId="2" fillId="0" borderId="0" xfId="0" applyFont="1" applyBorder="1" applyAlignment="1">
      <alignment horizontal="left" vertical="top" indent="2"/>
    </xf>
    <xf numFmtId="0" fontId="2" fillId="2" borderId="9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2" borderId="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right" vertical="top"/>
    </xf>
    <xf numFmtId="0" fontId="1" fillId="2" borderId="1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49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" fillId="0" borderId="21" xfId="20" applyFont="1" applyBorder="1" applyAlignment="1">
      <alignment horizontal="center" vertical="center"/>
      <protection/>
    </xf>
    <xf numFmtId="0" fontId="2" fillId="0" borderId="22" xfId="20" applyBorder="1" applyAlignment="1">
      <alignment horizontal="center" vertical="center"/>
      <protection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3" width="5.28125" style="2" customWidth="1"/>
    <col min="4" max="4" width="5.140625" style="2" customWidth="1"/>
    <col min="5" max="5" width="40.8515625" style="2" customWidth="1"/>
    <col min="6" max="6" width="4.421875" style="2" customWidth="1"/>
    <col min="7" max="7" width="4.28125" style="2" customWidth="1"/>
    <col min="8" max="8" width="3.28125" style="2" customWidth="1"/>
    <col min="9" max="16384" width="9.140625" style="2" customWidth="1"/>
  </cols>
  <sheetData>
    <row r="1" spans="1:5" ht="13.5" customHeight="1" thickBot="1">
      <c r="A1" s="35" t="s">
        <v>17</v>
      </c>
      <c r="B1" s="36"/>
      <c r="C1" s="36"/>
      <c r="D1" s="36"/>
      <c r="E1" s="1" t="s">
        <v>18</v>
      </c>
    </row>
    <row r="2" ht="12.75" thickBot="1"/>
    <row r="3" spans="1:5" ht="12.75" thickTop="1">
      <c r="A3" s="3" t="s">
        <v>29</v>
      </c>
      <c r="B3" s="4">
        <v>1</v>
      </c>
      <c r="C3" s="5"/>
      <c r="D3" s="5"/>
      <c r="E3" s="5"/>
    </row>
    <row r="4" spans="1:5" ht="12">
      <c r="A4" s="6" t="s">
        <v>30</v>
      </c>
      <c r="B4" s="7">
        <f aca="true" t="shared" si="0" ref="B4:B51">+B3+1</f>
        <v>2</v>
      </c>
      <c r="C4" s="5"/>
      <c r="D4" s="5"/>
      <c r="E4" s="5"/>
    </row>
    <row r="5" spans="1:5" ht="12">
      <c r="A5" s="6" t="s">
        <v>27</v>
      </c>
      <c r="B5" s="7">
        <f t="shared" si="0"/>
        <v>3</v>
      </c>
      <c r="C5" s="5"/>
      <c r="D5" s="5"/>
      <c r="E5" s="5"/>
    </row>
    <row r="6" spans="1:5" ht="12">
      <c r="A6" s="6" t="s">
        <v>31</v>
      </c>
      <c r="B6" s="7">
        <f t="shared" si="0"/>
        <v>4</v>
      </c>
      <c r="C6" s="5"/>
      <c r="D6" s="5"/>
      <c r="E6" s="5"/>
    </row>
    <row r="7" spans="1:5" ht="12">
      <c r="A7" s="6" t="s">
        <v>26</v>
      </c>
      <c r="B7" s="7">
        <f t="shared" si="0"/>
        <v>5</v>
      </c>
      <c r="C7" s="5"/>
      <c r="D7" s="5"/>
      <c r="E7" s="5"/>
    </row>
    <row r="8" spans="1:5" ht="12">
      <c r="A8" s="6" t="s">
        <v>32</v>
      </c>
      <c r="B8" s="7">
        <f t="shared" si="0"/>
        <v>6</v>
      </c>
      <c r="C8" s="5"/>
      <c r="D8" s="5"/>
      <c r="E8" s="5"/>
    </row>
    <row r="9" spans="1:5" ht="12">
      <c r="A9" s="8" t="s">
        <v>75</v>
      </c>
      <c r="B9" s="7">
        <f t="shared" si="0"/>
        <v>7</v>
      </c>
      <c r="C9" s="5"/>
      <c r="D9" s="5"/>
      <c r="E9" s="5"/>
    </row>
    <row r="10" spans="1:5" ht="12">
      <c r="A10" s="8" t="s">
        <v>33</v>
      </c>
      <c r="B10" s="7">
        <f t="shared" si="0"/>
        <v>8</v>
      </c>
      <c r="C10" s="5"/>
      <c r="D10" s="5"/>
      <c r="E10" s="5"/>
    </row>
    <row r="11" spans="1:5" ht="12">
      <c r="A11" s="8" t="s">
        <v>28</v>
      </c>
      <c r="B11" s="7">
        <f t="shared" si="0"/>
        <v>9</v>
      </c>
      <c r="C11" s="5"/>
      <c r="D11" s="5"/>
      <c r="E11" s="5"/>
    </row>
    <row r="12" spans="1:5" ht="12">
      <c r="A12" s="8" t="s">
        <v>34</v>
      </c>
      <c r="B12" s="7">
        <f t="shared" si="0"/>
        <v>10</v>
      </c>
      <c r="C12" s="5"/>
      <c r="D12" s="5"/>
      <c r="E12" s="5"/>
    </row>
    <row r="13" spans="1:5" ht="12">
      <c r="A13" s="8" t="s">
        <v>35</v>
      </c>
      <c r="B13" s="7">
        <f t="shared" si="0"/>
        <v>11</v>
      </c>
      <c r="C13" s="5"/>
      <c r="D13" s="5"/>
      <c r="E13" s="5"/>
    </row>
    <row r="14" spans="1:5" ht="12">
      <c r="A14" s="8" t="s">
        <v>36</v>
      </c>
      <c r="B14" s="7">
        <f t="shared" si="0"/>
        <v>12</v>
      </c>
      <c r="C14" s="5"/>
      <c r="D14" s="5"/>
      <c r="E14" s="5"/>
    </row>
    <row r="15" spans="1:5" ht="12">
      <c r="A15" s="8" t="s">
        <v>37</v>
      </c>
      <c r="B15" s="7">
        <f t="shared" si="0"/>
        <v>13</v>
      </c>
      <c r="C15" s="5"/>
      <c r="D15" s="5"/>
      <c r="E15" s="5"/>
    </row>
    <row r="16" spans="1:5" ht="12">
      <c r="A16" s="8" t="s">
        <v>38</v>
      </c>
      <c r="B16" s="7">
        <f t="shared" si="0"/>
        <v>14</v>
      </c>
      <c r="C16" s="5"/>
      <c r="D16" s="5"/>
      <c r="E16" s="5"/>
    </row>
    <row r="17" spans="1:5" ht="12">
      <c r="A17" s="8" t="s">
        <v>39</v>
      </c>
      <c r="B17" s="7">
        <f t="shared" si="0"/>
        <v>15</v>
      </c>
      <c r="C17" s="5"/>
      <c r="D17" s="5"/>
      <c r="E17" s="5"/>
    </row>
    <row r="18" spans="1:5" ht="12">
      <c r="A18" s="8" t="s">
        <v>40</v>
      </c>
      <c r="B18" s="7">
        <f t="shared" si="0"/>
        <v>16</v>
      </c>
      <c r="C18" s="5"/>
      <c r="D18" s="5"/>
      <c r="E18" s="5"/>
    </row>
    <row r="19" spans="1:5" ht="12">
      <c r="A19" s="8" t="s">
        <v>45</v>
      </c>
      <c r="B19" s="7">
        <f t="shared" si="0"/>
        <v>17</v>
      </c>
      <c r="C19" s="5"/>
      <c r="D19" s="5"/>
      <c r="E19" s="5"/>
    </row>
    <row r="20" spans="1:5" ht="12">
      <c r="A20" s="8" t="s">
        <v>46</v>
      </c>
      <c r="B20" s="7">
        <f t="shared" si="0"/>
        <v>18</v>
      </c>
      <c r="C20" s="5"/>
      <c r="D20" s="5"/>
      <c r="E20" s="5"/>
    </row>
    <row r="21" spans="1:5" ht="12">
      <c r="A21" s="8" t="s">
        <v>47</v>
      </c>
      <c r="B21" s="7">
        <f t="shared" si="0"/>
        <v>19</v>
      </c>
      <c r="C21" s="5"/>
      <c r="D21" s="5"/>
      <c r="E21" s="5"/>
    </row>
    <row r="22" spans="1:5" ht="12">
      <c r="A22" s="8" t="s">
        <v>48</v>
      </c>
      <c r="B22" s="7">
        <f t="shared" si="0"/>
        <v>20</v>
      </c>
      <c r="C22" s="5"/>
      <c r="D22" s="5"/>
      <c r="E22" s="5"/>
    </row>
    <row r="23" spans="1:5" ht="12">
      <c r="A23" s="8" t="s">
        <v>49</v>
      </c>
      <c r="B23" s="7">
        <f t="shared" si="0"/>
        <v>21</v>
      </c>
      <c r="C23" s="5"/>
      <c r="D23" s="5"/>
      <c r="E23" s="5"/>
    </row>
    <row r="24" spans="1:5" ht="12">
      <c r="A24" s="8" t="s">
        <v>41</v>
      </c>
      <c r="B24" s="7">
        <f t="shared" si="0"/>
        <v>22</v>
      </c>
      <c r="C24" s="5"/>
      <c r="D24" s="5"/>
      <c r="E24" s="5"/>
    </row>
    <row r="25" spans="1:5" ht="12">
      <c r="A25" s="8" t="s">
        <v>50</v>
      </c>
      <c r="B25" s="7">
        <f t="shared" si="0"/>
        <v>23</v>
      </c>
      <c r="C25" s="5"/>
      <c r="D25" s="5"/>
      <c r="E25" s="5"/>
    </row>
    <row r="26" spans="1:5" ht="12">
      <c r="A26" s="8" t="s">
        <v>51</v>
      </c>
      <c r="B26" s="7">
        <f t="shared" si="0"/>
        <v>24</v>
      </c>
      <c r="C26" s="5"/>
      <c r="D26" s="5"/>
      <c r="E26" s="5"/>
    </row>
    <row r="27" spans="1:5" ht="12">
      <c r="A27" s="8" t="s">
        <v>52</v>
      </c>
      <c r="B27" s="7">
        <f t="shared" si="0"/>
        <v>25</v>
      </c>
      <c r="C27" s="5"/>
      <c r="D27" s="5"/>
      <c r="E27" s="5"/>
    </row>
    <row r="28" spans="1:5" ht="12">
      <c r="A28" s="8" t="s">
        <v>53</v>
      </c>
      <c r="B28" s="7">
        <f t="shared" si="0"/>
        <v>26</v>
      </c>
      <c r="C28" s="5"/>
      <c r="D28" s="5"/>
      <c r="E28" s="5"/>
    </row>
    <row r="29" spans="1:5" ht="12">
      <c r="A29" s="8" t="s">
        <v>54</v>
      </c>
      <c r="B29" s="7">
        <f t="shared" si="0"/>
        <v>27</v>
      </c>
      <c r="C29" s="5"/>
      <c r="D29" s="5"/>
      <c r="E29" s="5"/>
    </row>
    <row r="30" spans="1:5" ht="12">
      <c r="A30" s="8" t="s">
        <v>42</v>
      </c>
      <c r="B30" s="7">
        <f t="shared" si="0"/>
        <v>28</v>
      </c>
      <c r="C30" s="5"/>
      <c r="D30" s="5"/>
      <c r="E30" s="5"/>
    </row>
    <row r="31" spans="1:5" ht="12">
      <c r="A31" s="8" t="s">
        <v>55</v>
      </c>
      <c r="B31" s="7">
        <f t="shared" si="0"/>
        <v>29</v>
      </c>
      <c r="C31" s="5"/>
      <c r="D31" s="5"/>
      <c r="E31" s="5"/>
    </row>
    <row r="32" spans="1:5" ht="12">
      <c r="A32" s="8" t="s">
        <v>56</v>
      </c>
      <c r="B32" s="7">
        <f t="shared" si="0"/>
        <v>30</v>
      </c>
      <c r="C32" s="5"/>
      <c r="D32" s="5"/>
      <c r="E32" s="5"/>
    </row>
    <row r="33" spans="1:5" ht="12">
      <c r="A33" s="8" t="s">
        <v>57</v>
      </c>
      <c r="B33" s="7">
        <f t="shared" si="0"/>
        <v>31</v>
      </c>
      <c r="C33" s="5"/>
      <c r="D33" s="5"/>
      <c r="E33" s="5"/>
    </row>
    <row r="34" spans="1:5" ht="12">
      <c r="A34" s="8" t="s">
        <v>58</v>
      </c>
      <c r="B34" s="7">
        <f t="shared" si="0"/>
        <v>32</v>
      </c>
      <c r="C34" s="5"/>
      <c r="D34" s="5"/>
      <c r="E34" s="5"/>
    </row>
    <row r="35" spans="1:5" ht="12">
      <c r="A35" s="8" t="s">
        <v>59</v>
      </c>
      <c r="B35" s="7">
        <f t="shared" si="0"/>
        <v>33</v>
      </c>
      <c r="C35" s="5"/>
      <c r="D35" s="5"/>
      <c r="E35" s="5"/>
    </row>
    <row r="36" spans="1:5" ht="12">
      <c r="A36" s="8" t="s">
        <v>43</v>
      </c>
      <c r="B36" s="7">
        <f t="shared" si="0"/>
        <v>34</v>
      </c>
      <c r="C36" s="5"/>
      <c r="D36" s="5"/>
      <c r="E36" s="5"/>
    </row>
    <row r="37" spans="1:5" ht="12">
      <c r="A37" s="8" t="s">
        <v>60</v>
      </c>
      <c r="B37" s="7">
        <f t="shared" si="0"/>
        <v>35</v>
      </c>
      <c r="C37" s="5"/>
      <c r="D37" s="5"/>
      <c r="E37" s="5"/>
    </row>
    <row r="38" spans="1:5" ht="12">
      <c r="A38" s="8" t="s">
        <v>61</v>
      </c>
      <c r="B38" s="7">
        <f t="shared" si="0"/>
        <v>36</v>
      </c>
      <c r="C38" s="5"/>
      <c r="D38" s="5"/>
      <c r="E38" s="5"/>
    </row>
    <row r="39" spans="1:5" ht="12">
      <c r="A39" s="8" t="s">
        <v>62</v>
      </c>
      <c r="B39" s="7">
        <f t="shared" si="0"/>
        <v>37</v>
      </c>
      <c r="C39" s="5"/>
      <c r="D39" s="5"/>
      <c r="E39" s="5"/>
    </row>
    <row r="40" spans="1:5" ht="12">
      <c r="A40" s="8" t="s">
        <v>63</v>
      </c>
      <c r="B40" s="7">
        <f t="shared" si="0"/>
        <v>38</v>
      </c>
      <c r="C40" s="5"/>
      <c r="D40" s="5"/>
      <c r="E40" s="5"/>
    </row>
    <row r="41" spans="1:5" ht="12">
      <c r="A41" s="8" t="s">
        <v>44</v>
      </c>
      <c r="B41" s="7">
        <f t="shared" si="0"/>
        <v>39</v>
      </c>
      <c r="C41" s="5"/>
      <c r="D41" s="5"/>
      <c r="E41" s="5"/>
    </row>
    <row r="42" spans="1:5" ht="12">
      <c r="A42" s="8" t="s">
        <v>64</v>
      </c>
      <c r="B42" s="7">
        <f t="shared" si="0"/>
        <v>40</v>
      </c>
      <c r="C42" s="5"/>
      <c r="D42" s="5"/>
      <c r="E42" s="5"/>
    </row>
    <row r="43" spans="1:5" ht="12">
      <c r="A43" s="8" t="s">
        <v>65</v>
      </c>
      <c r="B43" s="7">
        <f t="shared" si="0"/>
        <v>41</v>
      </c>
      <c r="C43" s="5"/>
      <c r="D43" s="5"/>
      <c r="E43" s="5"/>
    </row>
    <row r="44" spans="1:5" ht="12">
      <c r="A44" s="8" t="s">
        <v>66</v>
      </c>
      <c r="B44" s="7">
        <f t="shared" si="0"/>
        <v>42</v>
      </c>
      <c r="C44" s="5"/>
      <c r="D44" s="5"/>
      <c r="E44" s="5"/>
    </row>
    <row r="45" spans="1:5" ht="12">
      <c r="A45" s="8" t="s">
        <v>67</v>
      </c>
      <c r="B45" s="7">
        <f t="shared" si="0"/>
        <v>43</v>
      </c>
      <c r="C45" s="5"/>
      <c r="D45" s="5"/>
      <c r="E45" s="5"/>
    </row>
    <row r="46" spans="1:5" ht="12">
      <c r="A46" s="8" t="s">
        <v>68</v>
      </c>
      <c r="B46" s="7">
        <f t="shared" si="0"/>
        <v>44</v>
      </c>
      <c r="C46" s="5"/>
      <c r="D46" s="5"/>
      <c r="E46" s="5"/>
    </row>
    <row r="47" spans="1:5" ht="12">
      <c r="A47" s="8" t="s">
        <v>69</v>
      </c>
      <c r="B47" s="7">
        <f t="shared" si="0"/>
        <v>45</v>
      </c>
      <c r="C47" s="5"/>
      <c r="D47" s="5"/>
      <c r="E47" s="5"/>
    </row>
    <row r="48" spans="1:5" ht="12">
      <c r="A48" s="8" t="s">
        <v>70</v>
      </c>
      <c r="B48" s="7">
        <f t="shared" si="0"/>
        <v>46</v>
      </c>
      <c r="C48" s="5"/>
      <c r="D48" s="5"/>
      <c r="E48" s="5"/>
    </row>
    <row r="49" spans="1:5" ht="12">
      <c r="A49" s="8" t="s">
        <v>71</v>
      </c>
      <c r="B49" s="7">
        <f t="shared" si="0"/>
        <v>47</v>
      </c>
      <c r="C49" s="5"/>
      <c r="D49" s="5"/>
      <c r="E49" s="5"/>
    </row>
    <row r="50" spans="1:5" ht="12">
      <c r="A50" s="8" t="s">
        <v>72</v>
      </c>
      <c r="B50" s="7">
        <f t="shared" si="0"/>
        <v>48</v>
      </c>
      <c r="C50" s="5"/>
      <c r="D50" s="5"/>
      <c r="E50" s="5"/>
    </row>
    <row r="51" spans="1:5" ht="12">
      <c r="A51" s="8" t="s">
        <v>73</v>
      </c>
      <c r="B51" s="7">
        <f t="shared" si="0"/>
        <v>49</v>
      </c>
      <c r="C51" s="5"/>
      <c r="D51" s="5"/>
      <c r="E51" s="5"/>
    </row>
    <row r="52" spans="1:5" ht="12.75" thickBot="1">
      <c r="A52" s="9" t="s">
        <v>74</v>
      </c>
      <c r="B52" s="10">
        <f>+B51+1</f>
        <v>50</v>
      </c>
      <c r="C52" s="5"/>
      <c r="D52" s="5"/>
      <c r="E52" s="5"/>
    </row>
    <row r="53" spans="1:5" ht="12.75" thickTop="1">
      <c r="A53" s="11"/>
      <c r="B53" s="5"/>
      <c r="C53" s="5"/>
      <c r="D53" s="5"/>
      <c r="E53" s="5"/>
    </row>
    <row r="54" ht="12.75" thickBot="1"/>
    <row r="55" spans="1:2" ht="13.5" thickBot="1" thickTop="1">
      <c r="A55" s="12" t="s">
        <v>16</v>
      </c>
      <c r="B55" s="13"/>
    </row>
    <row r="56" spans="1:5" ht="13.5" customHeight="1" thickTop="1">
      <c r="A56" s="52" t="s">
        <v>11</v>
      </c>
      <c r="B56" s="53"/>
      <c r="C56" s="45" t="s">
        <v>0</v>
      </c>
      <c r="D56" s="46"/>
      <c r="E56" s="14" t="s">
        <v>19</v>
      </c>
    </row>
    <row r="57" spans="1:5" ht="13.5" customHeight="1" thickBot="1">
      <c r="A57" s="54"/>
      <c r="B57" s="55"/>
      <c r="C57" s="47" t="s">
        <v>12</v>
      </c>
      <c r="D57" s="48"/>
      <c r="E57" s="15" t="s">
        <v>20</v>
      </c>
    </row>
    <row r="58" spans="1:5" ht="13.5" customHeight="1" thickTop="1">
      <c r="A58" s="52" t="s">
        <v>6</v>
      </c>
      <c r="B58" s="53"/>
      <c r="C58" s="45" t="s">
        <v>2</v>
      </c>
      <c r="D58" s="46"/>
      <c r="E58" s="14" t="s">
        <v>25</v>
      </c>
    </row>
    <row r="59" spans="1:5" ht="12.75" customHeight="1">
      <c r="A59" s="56"/>
      <c r="B59" s="57"/>
      <c r="C59" s="49" t="s">
        <v>13</v>
      </c>
      <c r="D59" s="50"/>
      <c r="E59" s="16" t="s">
        <v>21</v>
      </c>
    </row>
    <row r="60" spans="1:5" ht="13.5" customHeight="1" thickBot="1">
      <c r="A60" s="54"/>
      <c r="B60" s="55"/>
      <c r="C60" s="47" t="s">
        <v>14</v>
      </c>
      <c r="D60" s="48"/>
      <c r="E60" s="15" t="s">
        <v>22</v>
      </c>
    </row>
    <row r="61" spans="1:5" ht="13.5" customHeight="1" thickTop="1">
      <c r="A61" s="52" t="s">
        <v>7</v>
      </c>
      <c r="B61" s="53"/>
      <c r="C61" s="45" t="s">
        <v>3</v>
      </c>
      <c r="D61" s="46"/>
      <c r="E61" s="16" t="s">
        <v>23</v>
      </c>
    </row>
    <row r="62" spans="1:5" ht="13.5" customHeight="1" thickBot="1">
      <c r="A62" s="54"/>
      <c r="B62" s="55"/>
      <c r="C62" s="47" t="s">
        <v>15</v>
      </c>
      <c r="D62" s="48"/>
      <c r="E62" s="15" t="s">
        <v>24</v>
      </c>
    </row>
    <row r="63" spans="1:5" ht="12.75" thickTop="1">
      <c r="A63" s="17"/>
      <c r="B63" s="5"/>
      <c r="C63" s="5"/>
      <c r="D63" s="18"/>
      <c r="E63" s="5"/>
    </row>
    <row r="64" spans="1:5" ht="12">
      <c r="A64" s="17"/>
      <c r="B64" s="5"/>
      <c r="C64" s="5"/>
      <c r="D64" s="18"/>
      <c r="E64" s="5"/>
    </row>
    <row r="65" spans="1:5" ht="12">
      <c r="A65" s="17"/>
      <c r="B65" s="5"/>
      <c r="C65" s="5"/>
      <c r="D65" s="18"/>
      <c r="E65" s="5"/>
    </row>
    <row r="66" ht="12.75" thickBot="1"/>
    <row r="67" spans="1:8" ht="12.75" thickTop="1">
      <c r="A67" s="40" t="s">
        <v>29</v>
      </c>
      <c r="B67" s="42" t="s">
        <v>125</v>
      </c>
      <c r="C67" s="43"/>
      <c r="D67" s="43"/>
      <c r="E67" s="43"/>
      <c r="F67" s="43"/>
      <c r="G67" s="43"/>
      <c r="H67" s="44"/>
    </row>
    <row r="68" spans="1:8" ht="12">
      <c r="A68" s="41"/>
      <c r="B68" s="37"/>
      <c r="C68" s="38"/>
      <c r="D68" s="38"/>
      <c r="E68" s="38"/>
      <c r="F68" s="38"/>
      <c r="G68" s="38"/>
      <c r="H68" s="39"/>
    </row>
    <row r="69" spans="1:8" ht="12">
      <c r="A69" s="19" t="s">
        <v>9</v>
      </c>
      <c r="B69" s="20" t="s">
        <v>8</v>
      </c>
      <c r="C69" s="20" t="s">
        <v>4</v>
      </c>
      <c r="D69" s="20" t="s">
        <v>5</v>
      </c>
      <c r="E69" s="21" t="s">
        <v>10</v>
      </c>
      <c r="F69" s="22" t="s">
        <v>11</v>
      </c>
      <c r="G69" s="22" t="s">
        <v>6</v>
      </c>
      <c r="H69" s="23" t="s">
        <v>7</v>
      </c>
    </row>
    <row r="70" spans="1:8" ht="12">
      <c r="A70" s="24" t="s">
        <v>1</v>
      </c>
      <c r="B70" s="25">
        <v>5</v>
      </c>
      <c r="C70" s="25">
        <v>1</v>
      </c>
      <c r="D70" s="25">
        <v>5</v>
      </c>
      <c r="E70" s="25" t="str">
        <f>CONCATENATE(CHAR(34),A67,CHAR(34))</f>
        <v>"PNAA1"</v>
      </c>
      <c r="F70" s="26" t="s">
        <v>0</v>
      </c>
      <c r="G70" s="26" t="s">
        <v>2</v>
      </c>
      <c r="H70" s="27" t="s">
        <v>3</v>
      </c>
    </row>
    <row r="71" spans="1:8" ht="12">
      <c r="A71" s="24" t="s">
        <v>76</v>
      </c>
      <c r="B71" s="25">
        <v>3</v>
      </c>
      <c r="C71" s="25">
        <f>+D70+1</f>
        <v>6</v>
      </c>
      <c r="D71" s="25">
        <f>+C71+B71-1</f>
        <v>8</v>
      </c>
      <c r="E71" s="25" t="s">
        <v>79</v>
      </c>
      <c r="F71" s="26" t="s">
        <v>0</v>
      </c>
      <c r="G71" s="26" t="s">
        <v>2</v>
      </c>
      <c r="H71" s="27" t="s">
        <v>3</v>
      </c>
    </row>
    <row r="72" spans="1:8" ht="24.75" thickBot="1">
      <c r="A72" s="28" t="s">
        <v>77</v>
      </c>
      <c r="B72" s="29">
        <v>11</v>
      </c>
      <c r="C72" s="29">
        <f>D71+1</f>
        <v>9</v>
      </c>
      <c r="D72" s="29">
        <f>+C72+B72-1</f>
        <v>19</v>
      </c>
      <c r="E72" s="34" t="s">
        <v>128</v>
      </c>
      <c r="F72" s="30" t="s">
        <v>0</v>
      </c>
      <c r="G72" s="30" t="s">
        <v>2</v>
      </c>
      <c r="H72" s="31" t="s">
        <v>15</v>
      </c>
    </row>
    <row r="73" spans="1:8" ht="13.5" thickBot="1" thickTop="1">
      <c r="A73" s="5"/>
      <c r="B73" s="5"/>
      <c r="C73" s="5"/>
      <c r="D73" s="5"/>
      <c r="E73" s="5"/>
      <c r="F73" s="18"/>
      <c r="G73" s="18"/>
      <c r="H73" s="18"/>
    </row>
    <row r="74" spans="1:8" ht="12.75" thickTop="1">
      <c r="A74" s="40" t="s">
        <v>30</v>
      </c>
      <c r="B74" s="42" t="s">
        <v>126</v>
      </c>
      <c r="C74" s="43"/>
      <c r="D74" s="43"/>
      <c r="E74" s="43"/>
      <c r="F74" s="43"/>
      <c r="G74" s="43"/>
      <c r="H74" s="44"/>
    </row>
    <row r="75" spans="1:8" ht="12">
      <c r="A75" s="41"/>
      <c r="B75" s="37" t="s">
        <v>127</v>
      </c>
      <c r="C75" s="38"/>
      <c r="D75" s="38"/>
      <c r="E75" s="38"/>
      <c r="F75" s="38"/>
      <c r="G75" s="38"/>
      <c r="H75" s="39"/>
    </row>
    <row r="76" spans="1:8" ht="12">
      <c r="A76" s="19" t="s">
        <v>9</v>
      </c>
      <c r="B76" s="20" t="s">
        <v>8</v>
      </c>
      <c r="C76" s="20" t="s">
        <v>4</v>
      </c>
      <c r="D76" s="20" t="s">
        <v>5</v>
      </c>
      <c r="E76" s="21" t="s">
        <v>10</v>
      </c>
      <c r="F76" s="22" t="s">
        <v>11</v>
      </c>
      <c r="G76" s="22" t="s">
        <v>6</v>
      </c>
      <c r="H76" s="23" t="s">
        <v>7</v>
      </c>
    </row>
    <row r="77" spans="1:8" ht="12">
      <c r="A77" s="24" t="s">
        <v>1</v>
      </c>
      <c r="B77" s="25">
        <v>5</v>
      </c>
      <c r="C77" s="25">
        <v>1</v>
      </c>
      <c r="D77" s="25">
        <v>5</v>
      </c>
      <c r="E77" s="25" t="str">
        <f>CONCATENATE(CHAR(34),A74,CHAR(34))</f>
        <v>"GSAA1"</v>
      </c>
      <c r="F77" s="26" t="s">
        <v>0</v>
      </c>
      <c r="G77" s="26" t="s">
        <v>2</v>
      </c>
      <c r="H77" s="27" t="s">
        <v>3</v>
      </c>
    </row>
    <row r="78" spans="1:8" ht="12.75" thickBot="1">
      <c r="A78" s="28" t="str">
        <f>CONCATENATE(A74,"-0081")</f>
        <v>GSAA1-0081</v>
      </c>
      <c r="B78" s="29">
        <v>1</v>
      </c>
      <c r="C78" s="29">
        <f>D77+1</f>
        <v>6</v>
      </c>
      <c r="D78" s="29">
        <f>+C78+B78-1</f>
        <v>6</v>
      </c>
      <c r="E78" s="29" t="s">
        <v>78</v>
      </c>
      <c r="F78" s="30" t="s">
        <v>0</v>
      </c>
      <c r="G78" s="30" t="s">
        <v>2</v>
      </c>
      <c r="H78" s="31" t="s">
        <v>3</v>
      </c>
    </row>
    <row r="79" ht="13.5" thickBot="1" thickTop="1"/>
    <row r="80" spans="1:8" ht="12.75" thickTop="1">
      <c r="A80" s="40" t="s">
        <v>27</v>
      </c>
      <c r="B80" s="42" t="s">
        <v>129</v>
      </c>
      <c r="C80" s="43"/>
      <c r="D80" s="43"/>
      <c r="E80" s="43"/>
      <c r="F80" s="43"/>
      <c r="G80" s="43"/>
      <c r="H80" s="44"/>
    </row>
    <row r="81" spans="1:8" ht="12">
      <c r="A81" s="41"/>
      <c r="B81" s="37"/>
      <c r="C81" s="38"/>
      <c r="D81" s="38"/>
      <c r="E81" s="38"/>
      <c r="F81" s="38"/>
      <c r="G81" s="38"/>
      <c r="H81" s="39"/>
    </row>
    <row r="82" spans="1:8" ht="12">
      <c r="A82" s="19" t="s">
        <v>9</v>
      </c>
      <c r="B82" s="20" t="s">
        <v>8</v>
      </c>
      <c r="C82" s="20" t="s">
        <v>4</v>
      </c>
      <c r="D82" s="20" t="s">
        <v>5</v>
      </c>
      <c r="E82" s="21" t="s">
        <v>10</v>
      </c>
      <c r="F82" s="22" t="s">
        <v>11</v>
      </c>
      <c r="G82" s="22" t="s">
        <v>6</v>
      </c>
      <c r="H82" s="23" t="s">
        <v>7</v>
      </c>
    </row>
    <row r="83" spans="1:8" ht="12">
      <c r="A83" s="24" t="s">
        <v>1</v>
      </c>
      <c r="B83" s="25">
        <v>5</v>
      </c>
      <c r="C83" s="25">
        <v>1</v>
      </c>
      <c r="D83" s="25">
        <v>5</v>
      </c>
      <c r="E83" s="25" t="str">
        <f>CONCATENATE(CHAR(34),A80,CHAR(34))</f>
        <v>"GISA1"</v>
      </c>
      <c r="F83" s="26" t="s">
        <v>0</v>
      </c>
      <c r="G83" s="26" t="s">
        <v>2</v>
      </c>
      <c r="H83" s="27" t="s">
        <v>3</v>
      </c>
    </row>
    <row r="84" spans="1:8" ht="12">
      <c r="A84" s="24" t="str">
        <f>CONCATENATE(A80,"-","7365")</f>
        <v>GISA1-7365</v>
      </c>
      <c r="B84" s="25">
        <v>3</v>
      </c>
      <c r="C84" s="25">
        <f>+D83+1</f>
        <v>6</v>
      </c>
      <c r="D84" s="25">
        <f>+C84+B84-1</f>
        <v>8</v>
      </c>
      <c r="E84" s="25" t="s">
        <v>80</v>
      </c>
      <c r="F84" s="26" t="s">
        <v>0</v>
      </c>
      <c r="G84" s="26" t="s">
        <v>2</v>
      </c>
      <c r="H84" s="27" t="s">
        <v>3</v>
      </c>
    </row>
    <row r="85" spans="1:8" ht="12.75" thickBot="1">
      <c r="A85" s="28" t="str">
        <f>CONCATENATE(A80,"-","7187")</f>
        <v>GISA1-7187</v>
      </c>
      <c r="B85" s="29">
        <v>4</v>
      </c>
      <c r="C85" s="29">
        <f>+D84+1</f>
        <v>9</v>
      </c>
      <c r="D85" s="29">
        <f>+C85+B85-1</f>
        <v>12</v>
      </c>
      <c r="E85" s="29" t="s">
        <v>81</v>
      </c>
      <c r="F85" s="30" t="s">
        <v>0</v>
      </c>
      <c r="G85" s="30" t="s">
        <v>2</v>
      </c>
      <c r="H85" s="31" t="s">
        <v>15</v>
      </c>
    </row>
    <row r="86" ht="13.5" thickBot="1" thickTop="1"/>
    <row r="87" spans="1:8" ht="12.75" thickTop="1">
      <c r="A87" s="40" t="s">
        <v>31</v>
      </c>
      <c r="B87" s="42" t="s">
        <v>130</v>
      </c>
      <c r="C87" s="43"/>
      <c r="D87" s="43"/>
      <c r="E87" s="43"/>
      <c r="F87" s="43"/>
      <c r="G87" s="43"/>
      <c r="H87" s="44"/>
    </row>
    <row r="88" spans="1:8" ht="12">
      <c r="A88" s="41"/>
      <c r="B88" s="37"/>
      <c r="C88" s="38"/>
      <c r="D88" s="38"/>
      <c r="E88" s="38"/>
      <c r="F88" s="38"/>
      <c r="G88" s="38"/>
      <c r="H88" s="39"/>
    </row>
    <row r="89" spans="1:8" ht="12">
      <c r="A89" s="19" t="s">
        <v>9</v>
      </c>
      <c r="B89" s="20" t="s">
        <v>8</v>
      </c>
      <c r="C89" s="20" t="s">
        <v>4</v>
      </c>
      <c r="D89" s="20" t="s">
        <v>5</v>
      </c>
      <c r="E89" s="21" t="s">
        <v>10</v>
      </c>
      <c r="F89" s="22" t="s">
        <v>11</v>
      </c>
      <c r="G89" s="22" t="s">
        <v>6</v>
      </c>
      <c r="H89" s="23" t="s">
        <v>7</v>
      </c>
    </row>
    <row r="90" spans="1:8" ht="12">
      <c r="A90" s="24" t="s">
        <v>1</v>
      </c>
      <c r="B90" s="25">
        <v>5</v>
      </c>
      <c r="C90" s="25">
        <v>1</v>
      </c>
      <c r="D90" s="25">
        <v>5</v>
      </c>
      <c r="E90" s="25" t="str">
        <f>CONCATENATE(CHAR(34),A87,CHAR(34))</f>
        <v>"INDA1"</v>
      </c>
      <c r="F90" s="26" t="s">
        <v>0</v>
      </c>
      <c r="G90" s="26" t="s">
        <v>2</v>
      </c>
      <c r="H90" s="27" t="s">
        <v>3</v>
      </c>
    </row>
    <row r="91" spans="1:8" ht="36">
      <c r="A91" s="24" t="str">
        <f>CONCATENATE(A87,"-","5013")</f>
        <v>INDA1-5013</v>
      </c>
      <c r="B91" s="25">
        <v>3</v>
      </c>
      <c r="C91" s="25">
        <f>+D90+1</f>
        <v>6</v>
      </c>
      <c r="D91" s="25">
        <f>+C91+B91-1</f>
        <v>8</v>
      </c>
      <c r="E91" s="32" t="s">
        <v>82</v>
      </c>
      <c r="F91" s="26" t="s">
        <v>0</v>
      </c>
      <c r="G91" s="26" t="s">
        <v>2</v>
      </c>
      <c r="H91" s="27" t="s">
        <v>3</v>
      </c>
    </row>
    <row r="92" spans="1:8" ht="12">
      <c r="A92" s="24" t="str">
        <f>CONCATENATE(A87,"-","5030")</f>
        <v>INDA1-5030</v>
      </c>
      <c r="B92" s="25">
        <v>3</v>
      </c>
      <c r="C92" s="25">
        <f>+D91+1</f>
        <v>9</v>
      </c>
      <c r="D92" s="25">
        <f>+C92+B92-1</f>
        <v>11</v>
      </c>
      <c r="E92" s="25" t="s">
        <v>83</v>
      </c>
      <c r="F92" s="26" t="s">
        <v>12</v>
      </c>
      <c r="G92" s="26" t="s">
        <v>14</v>
      </c>
      <c r="H92" s="27" t="s">
        <v>3</v>
      </c>
    </row>
    <row r="93" spans="1:8" ht="12.75" thickBot="1">
      <c r="A93" s="28" t="str">
        <f>CONCATENATE(A87,"-","5039")</f>
        <v>INDA1-5039</v>
      </c>
      <c r="B93" s="29">
        <v>1</v>
      </c>
      <c r="C93" s="29">
        <f>+D92+1</f>
        <v>12</v>
      </c>
      <c r="D93" s="29">
        <f>+C93+B93-1</f>
        <v>12</v>
      </c>
      <c r="E93" s="29" t="s">
        <v>84</v>
      </c>
      <c r="F93" s="30" t="s">
        <v>0</v>
      </c>
      <c r="G93" s="30" t="s">
        <v>2</v>
      </c>
      <c r="H93" s="31" t="s">
        <v>15</v>
      </c>
    </row>
    <row r="94" ht="13.5" thickBot="1" thickTop="1"/>
    <row r="95" spans="1:8" ht="12.75" thickTop="1">
      <c r="A95" s="40" t="s">
        <v>26</v>
      </c>
      <c r="B95" s="51" t="s">
        <v>132</v>
      </c>
      <c r="C95" s="43"/>
      <c r="D95" s="43"/>
      <c r="E95" s="43"/>
      <c r="F95" s="43"/>
      <c r="G95" s="43"/>
      <c r="H95" s="44"/>
    </row>
    <row r="96" spans="1:8" ht="12">
      <c r="A96" s="41"/>
      <c r="B96" s="37"/>
      <c r="C96" s="38"/>
      <c r="D96" s="38"/>
      <c r="E96" s="38"/>
      <c r="F96" s="38"/>
      <c r="G96" s="38"/>
      <c r="H96" s="39"/>
    </row>
    <row r="97" spans="1:8" ht="12">
      <c r="A97" s="19" t="s">
        <v>9</v>
      </c>
      <c r="B97" s="20" t="s">
        <v>8</v>
      </c>
      <c r="C97" s="20" t="s">
        <v>4</v>
      </c>
      <c r="D97" s="20" t="s">
        <v>5</v>
      </c>
      <c r="E97" s="21" t="s">
        <v>10</v>
      </c>
      <c r="F97" s="22" t="s">
        <v>11</v>
      </c>
      <c r="G97" s="22" t="s">
        <v>6</v>
      </c>
      <c r="H97" s="23" t="s">
        <v>7</v>
      </c>
    </row>
    <row r="98" spans="1:8" ht="12">
      <c r="A98" s="24" t="s">
        <v>1</v>
      </c>
      <c r="B98" s="25">
        <v>5</v>
      </c>
      <c r="C98" s="25">
        <v>1</v>
      </c>
      <c r="D98" s="25">
        <v>5</v>
      </c>
      <c r="E98" s="25" t="str">
        <f>CONCATENATE(CHAR(34),A95,CHAR(34))</f>
        <v>"DTMA1"</v>
      </c>
      <c r="F98" s="26" t="s">
        <v>0</v>
      </c>
      <c r="G98" s="26" t="s">
        <v>2</v>
      </c>
      <c r="H98" s="27" t="s">
        <v>3</v>
      </c>
    </row>
    <row r="99" spans="1:8" ht="24">
      <c r="A99" s="24" t="str">
        <f>CONCATENATE(A95,"-","2005")</f>
        <v>DTMA1-2005</v>
      </c>
      <c r="B99" s="25">
        <v>3</v>
      </c>
      <c r="C99" s="25">
        <f>+D98+1</f>
        <v>6</v>
      </c>
      <c r="D99" s="25">
        <f>+C99+B99-1</f>
        <v>8</v>
      </c>
      <c r="E99" s="32" t="s">
        <v>133</v>
      </c>
      <c r="F99" s="26" t="s">
        <v>0</v>
      </c>
      <c r="G99" s="26" t="s">
        <v>2</v>
      </c>
      <c r="H99" s="27" t="s">
        <v>3</v>
      </c>
    </row>
    <row r="100" spans="1:8" ht="36">
      <c r="A100" s="24" t="str">
        <f>CONCATENATE(A95,"-","2380")</f>
        <v>DTMA1-2380</v>
      </c>
      <c r="B100" s="25">
        <v>8</v>
      </c>
      <c r="C100" s="25">
        <f>+D99+1</f>
        <v>9</v>
      </c>
      <c r="D100" s="25">
        <f>+C100+B100-1</f>
        <v>16</v>
      </c>
      <c r="E100" s="32" t="s">
        <v>131</v>
      </c>
      <c r="F100" s="26" t="s">
        <v>0</v>
      </c>
      <c r="G100" s="26" t="s">
        <v>2</v>
      </c>
      <c r="H100" s="27" t="s">
        <v>15</v>
      </c>
    </row>
    <row r="101" spans="1:8" ht="12.75" thickBot="1">
      <c r="A101" s="28" t="str">
        <f>CONCATENATE(A95,"-","2379")</f>
        <v>DTMA1-2379</v>
      </c>
      <c r="B101" s="29">
        <v>3</v>
      </c>
      <c r="C101" s="29">
        <f>+D100+1</f>
        <v>17</v>
      </c>
      <c r="D101" s="29">
        <f>+C101+B101-1</f>
        <v>19</v>
      </c>
      <c r="E101" s="29" t="s">
        <v>85</v>
      </c>
      <c r="F101" s="30" t="s">
        <v>0</v>
      </c>
      <c r="G101" s="30" t="s">
        <v>2</v>
      </c>
      <c r="H101" s="31" t="s">
        <v>15</v>
      </c>
    </row>
    <row r="102" ht="13.5" thickBot="1" thickTop="1"/>
    <row r="103" spans="1:8" ht="12.75" thickTop="1">
      <c r="A103" s="40" t="s">
        <v>32</v>
      </c>
      <c r="B103" s="42" t="s">
        <v>134</v>
      </c>
      <c r="C103" s="43"/>
      <c r="D103" s="43"/>
      <c r="E103" s="43"/>
      <c r="F103" s="43"/>
      <c r="G103" s="43"/>
      <c r="H103" s="44"/>
    </row>
    <row r="104" spans="1:8" ht="12">
      <c r="A104" s="41"/>
      <c r="B104" s="37"/>
      <c r="C104" s="38"/>
      <c r="D104" s="38"/>
      <c r="E104" s="38"/>
      <c r="F104" s="38"/>
      <c r="G104" s="38"/>
      <c r="H104" s="39"/>
    </row>
    <row r="105" spans="1:8" ht="12">
      <c r="A105" s="19" t="s">
        <v>9</v>
      </c>
      <c r="B105" s="20" t="s">
        <v>8</v>
      </c>
      <c r="C105" s="20" t="s">
        <v>4</v>
      </c>
      <c r="D105" s="20" t="s">
        <v>5</v>
      </c>
      <c r="E105" s="21" t="s">
        <v>10</v>
      </c>
      <c r="F105" s="22" t="s">
        <v>11</v>
      </c>
      <c r="G105" s="22" t="s">
        <v>6</v>
      </c>
      <c r="H105" s="23" t="s">
        <v>7</v>
      </c>
    </row>
    <row r="106" spans="1:8" ht="12">
      <c r="A106" s="24" t="s">
        <v>1</v>
      </c>
      <c r="B106" s="25">
        <v>5</v>
      </c>
      <c r="C106" s="25">
        <v>1</v>
      </c>
      <c r="D106" s="25">
        <v>5</v>
      </c>
      <c r="E106" s="25" t="str">
        <f>CONCATENATE(CHAR(34),A103,CHAR(34))</f>
        <v>"PDIA1"</v>
      </c>
      <c r="F106" s="26" t="s">
        <v>0</v>
      </c>
      <c r="G106" s="26" t="s">
        <v>2</v>
      </c>
      <c r="H106" s="27" t="s">
        <v>3</v>
      </c>
    </row>
    <row r="107" spans="1:8" ht="12.75" thickBot="1">
      <c r="A107" s="28" t="str">
        <f>CONCATENATE(A103,"-","3917")</f>
        <v>PDIA1-3917</v>
      </c>
      <c r="B107" s="29">
        <v>1</v>
      </c>
      <c r="C107" s="29">
        <f>+D106+1</f>
        <v>6</v>
      </c>
      <c r="D107" s="29">
        <f>+C107+B107-1</f>
        <v>6</v>
      </c>
      <c r="E107" s="29" t="s">
        <v>86</v>
      </c>
      <c r="F107" s="30" t="s">
        <v>0</v>
      </c>
      <c r="G107" s="30" t="s">
        <v>2</v>
      </c>
      <c r="H107" s="31" t="s">
        <v>15</v>
      </c>
    </row>
    <row r="108" ht="13.5" thickBot="1" thickTop="1"/>
    <row r="109" spans="1:8" ht="12.75" thickTop="1">
      <c r="A109" s="40" t="s">
        <v>75</v>
      </c>
      <c r="B109" s="42" t="s">
        <v>135</v>
      </c>
      <c r="C109" s="43"/>
      <c r="D109" s="43"/>
      <c r="E109" s="43"/>
      <c r="F109" s="43"/>
      <c r="G109" s="43"/>
      <c r="H109" s="44"/>
    </row>
    <row r="110" spans="1:8" ht="12">
      <c r="A110" s="41"/>
      <c r="B110" s="37" t="s">
        <v>136</v>
      </c>
      <c r="C110" s="38"/>
      <c r="D110" s="38"/>
      <c r="E110" s="38"/>
      <c r="F110" s="38"/>
      <c r="G110" s="38"/>
      <c r="H110" s="39"/>
    </row>
    <row r="111" spans="1:8" ht="12">
      <c r="A111" s="19" t="s">
        <v>9</v>
      </c>
      <c r="B111" s="20" t="s">
        <v>8</v>
      </c>
      <c r="C111" s="20" t="s">
        <v>4</v>
      </c>
      <c r="D111" s="20" t="s">
        <v>5</v>
      </c>
      <c r="E111" s="21" t="s">
        <v>10</v>
      </c>
      <c r="F111" s="22" t="s">
        <v>11</v>
      </c>
      <c r="G111" s="22" t="s">
        <v>6</v>
      </c>
      <c r="H111" s="23" t="s">
        <v>7</v>
      </c>
    </row>
    <row r="112" spans="1:8" ht="12">
      <c r="A112" s="24" t="s">
        <v>1</v>
      </c>
      <c r="B112" s="25">
        <v>5</v>
      </c>
      <c r="C112" s="25">
        <v>1</v>
      </c>
      <c r="D112" s="25">
        <v>5</v>
      </c>
      <c r="E112" s="25" t="str">
        <f>CONCATENATE(CHAR(34),A109,CHAR(34))</f>
        <v>"DTMB1"</v>
      </c>
      <c r="F112" s="26" t="s">
        <v>0</v>
      </c>
      <c r="G112" s="26" t="s">
        <v>2</v>
      </c>
      <c r="H112" s="27" t="s">
        <v>3</v>
      </c>
    </row>
    <row r="113" spans="1:8" ht="12">
      <c r="A113" s="24" t="str">
        <f>CONCATENATE(A109,"-","2005")</f>
        <v>DTMB1-2005</v>
      </c>
      <c r="B113" s="25">
        <v>3</v>
      </c>
      <c r="C113" s="25">
        <f>+D112+1</f>
        <v>6</v>
      </c>
      <c r="D113" s="25">
        <f>+C113+B113-1</f>
        <v>8</v>
      </c>
      <c r="E113" s="32" t="s">
        <v>137</v>
      </c>
      <c r="F113" s="26" t="s">
        <v>0</v>
      </c>
      <c r="G113" s="26" t="s">
        <v>2</v>
      </c>
      <c r="H113" s="27" t="s">
        <v>3</v>
      </c>
    </row>
    <row r="114" spans="1:8" ht="24">
      <c r="A114" s="24" t="str">
        <f>CONCATENATE(A109,"-","2380")</f>
        <v>DTMB1-2380</v>
      </c>
      <c r="B114" s="25">
        <v>8</v>
      </c>
      <c r="C114" s="25">
        <f>+D113+1</f>
        <v>9</v>
      </c>
      <c r="D114" s="25">
        <f>+C114+B114-1</f>
        <v>16</v>
      </c>
      <c r="E114" s="32" t="s">
        <v>138</v>
      </c>
      <c r="F114" s="26" t="s">
        <v>0</v>
      </c>
      <c r="G114" s="26" t="s">
        <v>2</v>
      </c>
      <c r="H114" s="27" t="s">
        <v>15</v>
      </c>
    </row>
    <row r="115" spans="1:8" ht="12.75" thickBot="1">
      <c r="A115" s="28" t="str">
        <f>CONCATENATE(A109,"-","2379")</f>
        <v>DTMB1-2379</v>
      </c>
      <c r="B115" s="29">
        <v>3</v>
      </c>
      <c r="C115" s="29">
        <f>+D114+1</f>
        <v>17</v>
      </c>
      <c r="D115" s="29">
        <f>+C115+B115-1</f>
        <v>19</v>
      </c>
      <c r="E115" s="29" t="s">
        <v>85</v>
      </c>
      <c r="F115" s="30" t="s">
        <v>0</v>
      </c>
      <c r="G115" s="30" t="s">
        <v>2</v>
      </c>
      <c r="H115" s="31" t="s">
        <v>15</v>
      </c>
    </row>
    <row r="116" ht="13.5" thickBot="1" thickTop="1"/>
    <row r="117" spans="1:8" ht="12.75" thickTop="1">
      <c r="A117" s="40" t="s">
        <v>33</v>
      </c>
      <c r="B117" s="42" t="s">
        <v>139</v>
      </c>
      <c r="C117" s="43"/>
      <c r="D117" s="43"/>
      <c r="E117" s="43"/>
      <c r="F117" s="43"/>
      <c r="G117" s="43"/>
      <c r="H117" s="44"/>
    </row>
    <row r="118" spans="1:8" ht="12">
      <c r="A118" s="41"/>
      <c r="B118" s="37"/>
      <c r="C118" s="38"/>
      <c r="D118" s="38"/>
      <c r="E118" s="38"/>
      <c r="F118" s="38"/>
      <c r="G118" s="38"/>
      <c r="H118" s="39"/>
    </row>
    <row r="119" spans="1:8" ht="12">
      <c r="A119" s="19" t="s">
        <v>9</v>
      </c>
      <c r="B119" s="20" t="s">
        <v>8</v>
      </c>
      <c r="C119" s="20" t="s">
        <v>4</v>
      </c>
      <c r="D119" s="20" t="s">
        <v>5</v>
      </c>
      <c r="E119" s="21" t="s">
        <v>10</v>
      </c>
      <c r="F119" s="22" t="s">
        <v>11</v>
      </c>
      <c r="G119" s="22" t="s">
        <v>6</v>
      </c>
      <c r="H119" s="23" t="s">
        <v>7</v>
      </c>
    </row>
    <row r="120" spans="1:8" ht="12">
      <c r="A120" s="24" t="s">
        <v>1</v>
      </c>
      <c r="B120" s="25">
        <v>5</v>
      </c>
      <c r="C120" s="25">
        <v>1</v>
      </c>
      <c r="D120" s="25">
        <v>5</v>
      </c>
      <c r="E120" s="25" t="str">
        <f>CONCATENATE(CHAR(34),A117,CHAR(34))</f>
        <v>"PNAB1"</v>
      </c>
      <c r="F120" s="26" t="s">
        <v>0</v>
      </c>
      <c r="G120" s="26" t="s">
        <v>2</v>
      </c>
      <c r="H120" s="27" t="s">
        <v>3</v>
      </c>
    </row>
    <row r="121" spans="1:8" ht="12">
      <c r="A121" s="24" t="str">
        <f>CONCATENATE(A117,"-","3925")</f>
        <v>PNAB1-3925</v>
      </c>
      <c r="B121" s="25">
        <v>3</v>
      </c>
      <c r="C121" s="25">
        <f>+D120+1</f>
        <v>6</v>
      </c>
      <c r="D121" s="25">
        <f>+C121+B121-1</f>
        <v>8</v>
      </c>
      <c r="E121" s="33" t="s">
        <v>140</v>
      </c>
      <c r="F121" s="26" t="s">
        <v>0</v>
      </c>
      <c r="G121" s="26" t="s">
        <v>2</v>
      </c>
      <c r="H121" s="27" t="s">
        <v>3</v>
      </c>
    </row>
    <row r="122" spans="1:8" ht="12.75" thickBot="1">
      <c r="A122" s="28" t="str">
        <f>CONCATENATE(A117,"-","7402")</f>
        <v>PNAB1-7402</v>
      </c>
      <c r="B122" s="29">
        <v>11</v>
      </c>
      <c r="C122" s="29">
        <f>+D121+1</f>
        <v>9</v>
      </c>
      <c r="D122" s="29">
        <f>+C122+B122-1</f>
        <v>19</v>
      </c>
      <c r="E122" s="29" t="s">
        <v>141</v>
      </c>
      <c r="F122" s="30" t="s">
        <v>0</v>
      </c>
      <c r="G122" s="30" t="s">
        <v>2</v>
      </c>
      <c r="H122" s="31" t="s">
        <v>3</v>
      </c>
    </row>
    <row r="123" ht="13.5" thickBot="1" thickTop="1"/>
    <row r="124" spans="1:8" ht="12.75" thickTop="1">
      <c r="A124" s="40" t="s">
        <v>28</v>
      </c>
      <c r="B124" s="42" t="s">
        <v>142</v>
      </c>
      <c r="C124" s="43"/>
      <c r="D124" s="43"/>
      <c r="E124" s="43"/>
      <c r="F124" s="43"/>
      <c r="G124" s="43"/>
      <c r="H124" s="44"/>
    </row>
    <row r="125" spans="1:8" ht="12">
      <c r="A125" s="41"/>
      <c r="B125" s="37"/>
      <c r="C125" s="38"/>
      <c r="D125" s="38"/>
      <c r="E125" s="38"/>
      <c r="F125" s="38"/>
      <c r="G125" s="38"/>
      <c r="H125" s="39"/>
    </row>
    <row r="126" spans="1:8" ht="12">
      <c r="A126" s="19" t="s">
        <v>9</v>
      </c>
      <c r="B126" s="20" t="s">
        <v>8</v>
      </c>
      <c r="C126" s="20" t="s">
        <v>4</v>
      </c>
      <c r="D126" s="20" t="s">
        <v>5</v>
      </c>
      <c r="E126" s="21" t="s">
        <v>10</v>
      </c>
      <c r="F126" s="22" t="s">
        <v>11</v>
      </c>
      <c r="G126" s="22" t="s">
        <v>6</v>
      </c>
      <c r="H126" s="23" t="s">
        <v>7</v>
      </c>
    </row>
    <row r="127" spans="1:8" ht="12">
      <c r="A127" s="24" t="s">
        <v>1</v>
      </c>
      <c r="B127" s="25">
        <v>5</v>
      </c>
      <c r="C127" s="25">
        <v>1</v>
      </c>
      <c r="D127" s="25">
        <v>5</v>
      </c>
      <c r="E127" s="25" t="str">
        <f>CONCATENATE(CHAR(34),A124,CHAR(34))</f>
        <v>"ERCA1"</v>
      </c>
      <c r="F127" s="26" t="s">
        <v>0</v>
      </c>
      <c r="G127" s="26" t="s">
        <v>2</v>
      </c>
      <c r="H127" s="27" t="s">
        <v>3</v>
      </c>
    </row>
    <row r="128" spans="1:8" ht="12">
      <c r="A128" s="24" t="str">
        <f>CONCATENATE(A124,"-","9321")</f>
        <v>ERCA1-9321</v>
      </c>
      <c r="B128" s="25">
        <v>6</v>
      </c>
      <c r="C128" s="25">
        <f>+D127+1</f>
        <v>6</v>
      </c>
      <c r="D128" s="25">
        <f>+C128+B128-1</f>
        <v>11</v>
      </c>
      <c r="E128" s="25" t="s">
        <v>87</v>
      </c>
      <c r="F128" s="26" t="s">
        <v>0</v>
      </c>
      <c r="G128" s="26" t="s">
        <v>2</v>
      </c>
      <c r="H128" s="27" t="s">
        <v>3</v>
      </c>
    </row>
    <row r="129" spans="1:8" ht="12.75" thickBot="1">
      <c r="A129" s="28" t="str">
        <f>CONCATENATE(A124,"-","1131")</f>
        <v>ERCA1-1131</v>
      </c>
      <c r="B129" s="29">
        <v>3</v>
      </c>
      <c r="C129" s="29">
        <f>D128+1</f>
        <v>12</v>
      </c>
      <c r="D129" s="29">
        <f>+C129+B129-1</f>
        <v>14</v>
      </c>
      <c r="E129" s="29" t="s">
        <v>88</v>
      </c>
      <c r="F129" s="30" t="s">
        <v>0</v>
      </c>
      <c r="G129" s="30" t="s">
        <v>2</v>
      </c>
      <c r="H129" s="31" t="s">
        <v>15</v>
      </c>
    </row>
    <row r="130" ht="13.5" thickBot="1" thickTop="1"/>
    <row r="131" spans="1:8" ht="12.75" thickTop="1">
      <c r="A131" s="40" t="s">
        <v>34</v>
      </c>
      <c r="B131" s="42" t="s">
        <v>126</v>
      </c>
      <c r="C131" s="43"/>
      <c r="D131" s="43"/>
      <c r="E131" s="43"/>
      <c r="F131" s="43"/>
      <c r="G131" s="43"/>
      <c r="H131" s="44"/>
    </row>
    <row r="132" spans="1:8" ht="12">
      <c r="A132" s="41"/>
      <c r="B132" s="37" t="s">
        <v>127</v>
      </c>
      <c r="C132" s="38"/>
      <c r="D132" s="38"/>
      <c r="E132" s="38"/>
      <c r="F132" s="38"/>
      <c r="G132" s="38"/>
      <c r="H132" s="39"/>
    </row>
    <row r="133" spans="1:8" ht="12">
      <c r="A133" s="19" t="s">
        <v>9</v>
      </c>
      <c r="B133" s="20" t="s">
        <v>8</v>
      </c>
      <c r="C133" s="20" t="s">
        <v>4</v>
      </c>
      <c r="D133" s="20" t="s">
        <v>5</v>
      </c>
      <c r="E133" s="21" t="s">
        <v>10</v>
      </c>
      <c r="F133" s="22" t="s">
        <v>11</v>
      </c>
      <c r="G133" s="22" t="s">
        <v>6</v>
      </c>
      <c r="H133" s="23" t="s">
        <v>7</v>
      </c>
    </row>
    <row r="134" spans="1:8" ht="12">
      <c r="A134" s="24" t="s">
        <v>1</v>
      </c>
      <c r="B134" s="25">
        <v>5</v>
      </c>
      <c r="C134" s="25">
        <v>1</v>
      </c>
      <c r="D134" s="25">
        <v>5</v>
      </c>
      <c r="E134" s="25" t="str">
        <f>CONCATENATE(CHAR(34),A131,CHAR(34))</f>
        <v>"GSBA1"</v>
      </c>
      <c r="F134" s="26" t="s">
        <v>0</v>
      </c>
      <c r="G134" s="26" t="s">
        <v>2</v>
      </c>
      <c r="H134" s="27" t="s">
        <v>3</v>
      </c>
    </row>
    <row r="135" spans="1:8" ht="12.75" thickBot="1">
      <c r="A135" s="28" t="str">
        <f>CONCATENATE(A131,"-0081")</f>
        <v>GSBA1-0081</v>
      </c>
      <c r="B135" s="29">
        <v>1</v>
      </c>
      <c r="C135" s="29">
        <f>D134+1</f>
        <v>6</v>
      </c>
      <c r="D135" s="29">
        <f>+C135+B135-1</f>
        <v>6</v>
      </c>
      <c r="E135" s="29" t="s">
        <v>93</v>
      </c>
      <c r="F135" s="30" t="s">
        <v>0</v>
      </c>
      <c r="G135" s="30" t="s">
        <v>2</v>
      </c>
      <c r="H135" s="31" t="s">
        <v>3</v>
      </c>
    </row>
    <row r="136" ht="13.5" thickBot="1" thickTop="1"/>
    <row r="137" spans="1:8" ht="12.75" thickTop="1">
      <c r="A137" s="40" t="s">
        <v>35</v>
      </c>
      <c r="B137" s="42" t="s">
        <v>129</v>
      </c>
      <c r="C137" s="43"/>
      <c r="D137" s="43"/>
      <c r="E137" s="43"/>
      <c r="F137" s="43"/>
      <c r="G137" s="43"/>
      <c r="H137" s="44"/>
    </row>
    <row r="138" spans="1:8" ht="12">
      <c r="A138" s="41"/>
      <c r="B138" s="37"/>
      <c r="C138" s="38"/>
      <c r="D138" s="38"/>
      <c r="E138" s="38"/>
      <c r="F138" s="38"/>
      <c r="G138" s="38"/>
      <c r="H138" s="39"/>
    </row>
    <row r="139" spans="1:8" ht="12">
      <c r="A139" s="19" t="s">
        <v>9</v>
      </c>
      <c r="B139" s="20" t="s">
        <v>8</v>
      </c>
      <c r="C139" s="20" t="s">
        <v>4</v>
      </c>
      <c r="D139" s="20" t="s">
        <v>5</v>
      </c>
      <c r="E139" s="21" t="s">
        <v>10</v>
      </c>
      <c r="F139" s="22" t="s">
        <v>11</v>
      </c>
      <c r="G139" s="22" t="s">
        <v>6</v>
      </c>
      <c r="H139" s="23" t="s">
        <v>7</v>
      </c>
    </row>
    <row r="140" spans="1:8" ht="12">
      <c r="A140" s="24" t="s">
        <v>1</v>
      </c>
      <c r="B140" s="25">
        <v>5</v>
      </c>
      <c r="C140" s="25">
        <v>1</v>
      </c>
      <c r="D140" s="25">
        <v>5</v>
      </c>
      <c r="E140" s="25" t="str">
        <f>CONCATENATE(CHAR(34),A137,CHAR(34))</f>
        <v>"GISB1"</v>
      </c>
      <c r="F140" s="26" t="s">
        <v>0</v>
      </c>
      <c r="G140" s="26" t="s">
        <v>2</v>
      </c>
      <c r="H140" s="27" t="s">
        <v>3</v>
      </c>
    </row>
    <row r="141" spans="1:8" ht="12">
      <c r="A141" s="24" t="str">
        <f>CONCATENATE(A137,"-","7365")</f>
        <v>GISB1-7365</v>
      </c>
      <c r="B141" s="25">
        <v>3</v>
      </c>
      <c r="C141" s="25">
        <f>+D140+1</f>
        <v>6</v>
      </c>
      <c r="D141" s="25">
        <f>+C141+B141-1</f>
        <v>8</v>
      </c>
      <c r="E141" s="25" t="s">
        <v>80</v>
      </c>
      <c r="F141" s="26" t="s">
        <v>0</v>
      </c>
      <c r="G141" s="26" t="s">
        <v>2</v>
      </c>
      <c r="H141" s="27" t="s">
        <v>3</v>
      </c>
    </row>
    <row r="142" spans="1:8" ht="12.75" thickBot="1">
      <c r="A142" s="28" t="str">
        <f>CONCATENATE(A137,"-","7187")</f>
        <v>GISB1-7187</v>
      </c>
      <c r="B142" s="29">
        <v>4</v>
      </c>
      <c r="C142" s="29">
        <f>+D141+1</f>
        <v>9</v>
      </c>
      <c r="D142" s="29">
        <f>+C142+B142-1</f>
        <v>12</v>
      </c>
      <c r="E142" s="29" t="s">
        <v>94</v>
      </c>
      <c r="F142" s="30" t="s">
        <v>0</v>
      </c>
      <c r="G142" s="30" t="s">
        <v>2</v>
      </c>
      <c r="H142" s="31" t="s">
        <v>15</v>
      </c>
    </row>
    <row r="143" ht="13.5" thickBot="1" thickTop="1"/>
    <row r="144" spans="1:8" ht="12.75" thickTop="1">
      <c r="A144" s="40" t="s">
        <v>36</v>
      </c>
      <c r="B144" s="42" t="s">
        <v>130</v>
      </c>
      <c r="C144" s="43"/>
      <c r="D144" s="43"/>
      <c r="E144" s="43"/>
      <c r="F144" s="43"/>
      <c r="G144" s="43"/>
      <c r="H144" s="44"/>
    </row>
    <row r="145" spans="1:8" ht="12">
      <c r="A145" s="41"/>
      <c r="B145" s="37"/>
      <c r="C145" s="38"/>
      <c r="D145" s="38"/>
      <c r="E145" s="38"/>
      <c r="F145" s="38"/>
      <c r="G145" s="38"/>
      <c r="H145" s="39"/>
    </row>
    <row r="146" spans="1:8" ht="12">
      <c r="A146" s="19" t="s">
        <v>9</v>
      </c>
      <c r="B146" s="20" t="s">
        <v>8</v>
      </c>
      <c r="C146" s="20" t="s">
        <v>4</v>
      </c>
      <c r="D146" s="20" t="s">
        <v>5</v>
      </c>
      <c r="E146" s="21" t="s">
        <v>10</v>
      </c>
      <c r="F146" s="22" t="s">
        <v>11</v>
      </c>
      <c r="G146" s="22" t="s">
        <v>6</v>
      </c>
      <c r="H146" s="23" t="s">
        <v>7</v>
      </c>
    </row>
    <row r="147" spans="1:8" ht="12">
      <c r="A147" s="24" t="s">
        <v>1</v>
      </c>
      <c r="B147" s="25">
        <v>5</v>
      </c>
      <c r="C147" s="25">
        <v>1</v>
      </c>
      <c r="D147" s="25">
        <v>5</v>
      </c>
      <c r="E147" s="25" t="str">
        <f>CONCATENATE(CHAR(34),A144,CHAR(34))</f>
        <v>"INDB1"</v>
      </c>
      <c r="F147" s="26" t="s">
        <v>0</v>
      </c>
      <c r="G147" s="26" t="s">
        <v>2</v>
      </c>
      <c r="H147" s="27" t="s">
        <v>3</v>
      </c>
    </row>
    <row r="148" spans="1:8" ht="36">
      <c r="A148" s="24" t="str">
        <f>CONCATENATE(A144,"-","5013")</f>
        <v>INDB1-5013</v>
      </c>
      <c r="B148" s="25">
        <v>3</v>
      </c>
      <c r="C148" s="25">
        <f>+D147+1</f>
        <v>6</v>
      </c>
      <c r="D148" s="25">
        <f>+C148+B148-1</f>
        <v>8</v>
      </c>
      <c r="E148" s="32" t="s">
        <v>82</v>
      </c>
      <c r="F148" s="26" t="s">
        <v>0</v>
      </c>
      <c r="G148" s="26" t="s">
        <v>2</v>
      </c>
      <c r="H148" s="27" t="s">
        <v>3</v>
      </c>
    </row>
    <row r="149" spans="1:8" ht="12">
      <c r="A149" s="24" t="str">
        <f>CONCATENATE(A144,"-","5030")</f>
        <v>INDB1-5030</v>
      </c>
      <c r="B149" s="25">
        <v>3</v>
      </c>
      <c r="C149" s="25">
        <f>+D148+1</f>
        <v>9</v>
      </c>
      <c r="D149" s="25">
        <f>+C149+B149-1</f>
        <v>11</v>
      </c>
      <c r="E149" s="25" t="s">
        <v>95</v>
      </c>
      <c r="F149" s="26" t="s">
        <v>12</v>
      </c>
      <c r="G149" s="26" t="s">
        <v>14</v>
      </c>
      <c r="H149" s="27" t="s">
        <v>3</v>
      </c>
    </row>
    <row r="150" spans="1:8" ht="12.75" thickBot="1">
      <c r="A150" s="28" t="str">
        <f>CONCATENATE(A144,"-","5039")</f>
        <v>INDB1-5039</v>
      </c>
      <c r="B150" s="29">
        <v>1</v>
      </c>
      <c r="C150" s="29">
        <f>+D149+1</f>
        <v>12</v>
      </c>
      <c r="D150" s="29">
        <f>+C150+B150-1</f>
        <v>12</v>
      </c>
      <c r="E150" s="29" t="s">
        <v>84</v>
      </c>
      <c r="F150" s="30" t="s">
        <v>0</v>
      </c>
      <c r="G150" s="30" t="s">
        <v>2</v>
      </c>
      <c r="H150" s="31" t="s">
        <v>15</v>
      </c>
    </row>
    <row r="151" ht="13.5" thickBot="1" thickTop="1"/>
    <row r="152" spans="1:8" ht="12.75" thickTop="1">
      <c r="A152" s="40" t="s">
        <v>37</v>
      </c>
      <c r="B152" s="51" t="s">
        <v>132</v>
      </c>
      <c r="C152" s="43"/>
      <c r="D152" s="43"/>
      <c r="E152" s="43"/>
      <c r="F152" s="43"/>
      <c r="G152" s="43"/>
      <c r="H152" s="44"/>
    </row>
    <row r="153" spans="1:8" ht="12">
      <c r="A153" s="41"/>
      <c r="B153" s="37"/>
      <c r="C153" s="38"/>
      <c r="D153" s="38"/>
      <c r="E153" s="38"/>
      <c r="F153" s="38"/>
      <c r="G153" s="38"/>
      <c r="H153" s="39"/>
    </row>
    <row r="154" spans="1:8" ht="12">
      <c r="A154" s="19" t="s">
        <v>9</v>
      </c>
      <c r="B154" s="20" t="s">
        <v>8</v>
      </c>
      <c r="C154" s="20" t="s">
        <v>4</v>
      </c>
      <c r="D154" s="20" t="s">
        <v>5</v>
      </c>
      <c r="E154" s="21" t="s">
        <v>10</v>
      </c>
      <c r="F154" s="22" t="s">
        <v>11</v>
      </c>
      <c r="G154" s="22" t="s">
        <v>6</v>
      </c>
      <c r="H154" s="23" t="s">
        <v>7</v>
      </c>
    </row>
    <row r="155" spans="1:8" ht="12">
      <c r="A155" s="24" t="s">
        <v>1</v>
      </c>
      <c r="B155" s="25">
        <v>5</v>
      </c>
      <c r="C155" s="25">
        <v>1</v>
      </c>
      <c r="D155" s="25">
        <v>5</v>
      </c>
      <c r="E155" s="25" t="str">
        <f>CONCATENATE(CHAR(34),A152,CHAR(34))</f>
        <v>"DTMC1"</v>
      </c>
      <c r="F155" s="26" t="s">
        <v>0</v>
      </c>
      <c r="G155" s="26" t="s">
        <v>2</v>
      </c>
      <c r="H155" s="27" t="s">
        <v>3</v>
      </c>
    </row>
    <row r="156" spans="1:8" ht="24">
      <c r="A156" s="24" t="str">
        <f>CONCATENATE(A152,"-","2005")</f>
        <v>DTMC1-2005</v>
      </c>
      <c r="B156" s="25">
        <v>3</v>
      </c>
      <c r="C156" s="25">
        <f>+D155+1</f>
        <v>6</v>
      </c>
      <c r="D156" s="25">
        <f>+C156+B156-1</f>
        <v>8</v>
      </c>
      <c r="E156" s="32" t="s">
        <v>133</v>
      </c>
      <c r="F156" s="26" t="s">
        <v>0</v>
      </c>
      <c r="G156" s="26" t="s">
        <v>2</v>
      </c>
      <c r="H156" s="27" t="s">
        <v>3</v>
      </c>
    </row>
    <row r="157" spans="1:8" ht="36">
      <c r="A157" s="24" t="str">
        <f>CONCATENATE(A152,"-","2380")</f>
        <v>DTMC1-2380</v>
      </c>
      <c r="B157" s="25">
        <v>8</v>
      </c>
      <c r="C157" s="25">
        <f>+D156+1</f>
        <v>9</v>
      </c>
      <c r="D157" s="25">
        <f>+C157+B157-1</f>
        <v>16</v>
      </c>
      <c r="E157" s="32" t="s">
        <v>131</v>
      </c>
      <c r="F157" s="26" t="s">
        <v>0</v>
      </c>
      <c r="G157" s="26" t="s">
        <v>2</v>
      </c>
      <c r="H157" s="27" t="s">
        <v>15</v>
      </c>
    </row>
    <row r="158" spans="1:8" ht="12.75" thickBot="1">
      <c r="A158" s="28" t="str">
        <f>CONCATENATE(A152,"-","2379")</f>
        <v>DTMC1-2379</v>
      </c>
      <c r="B158" s="29">
        <v>3</v>
      </c>
      <c r="C158" s="29">
        <f>+D157+1</f>
        <v>17</v>
      </c>
      <c r="D158" s="29">
        <f>+C158+B158-1</f>
        <v>19</v>
      </c>
      <c r="E158" s="29" t="s">
        <v>85</v>
      </c>
      <c r="F158" s="30" t="s">
        <v>0</v>
      </c>
      <c r="G158" s="30" t="s">
        <v>2</v>
      </c>
      <c r="H158" s="31" t="s">
        <v>15</v>
      </c>
    </row>
    <row r="159" ht="13.5" thickBot="1" thickTop="1"/>
    <row r="160" spans="1:8" ht="12.75" thickTop="1">
      <c r="A160" s="40" t="s">
        <v>38</v>
      </c>
      <c r="B160" s="42" t="s">
        <v>125</v>
      </c>
      <c r="C160" s="43"/>
      <c r="D160" s="43"/>
      <c r="E160" s="43"/>
      <c r="F160" s="43"/>
      <c r="G160" s="43"/>
      <c r="H160" s="44"/>
    </row>
    <row r="161" spans="1:8" ht="12">
      <c r="A161" s="41"/>
      <c r="B161" s="37"/>
      <c r="C161" s="38"/>
      <c r="D161" s="38"/>
      <c r="E161" s="38"/>
      <c r="F161" s="38"/>
      <c r="G161" s="38"/>
      <c r="H161" s="39"/>
    </row>
    <row r="162" spans="1:8" ht="12">
      <c r="A162" s="19" t="s">
        <v>9</v>
      </c>
      <c r="B162" s="20" t="s">
        <v>8</v>
      </c>
      <c r="C162" s="20" t="s">
        <v>4</v>
      </c>
      <c r="D162" s="20" t="s">
        <v>5</v>
      </c>
      <c r="E162" s="21" t="s">
        <v>10</v>
      </c>
      <c r="F162" s="22" t="s">
        <v>11</v>
      </c>
      <c r="G162" s="22" t="s">
        <v>6</v>
      </c>
      <c r="H162" s="23" t="s">
        <v>7</v>
      </c>
    </row>
    <row r="163" spans="1:8" ht="12">
      <c r="A163" s="24" t="s">
        <v>1</v>
      </c>
      <c r="B163" s="25">
        <v>5</v>
      </c>
      <c r="C163" s="25">
        <v>1</v>
      </c>
      <c r="D163" s="25">
        <v>5</v>
      </c>
      <c r="E163" s="25" t="str">
        <f>CONCATENATE(CHAR(34),A160,CHAR(34))</f>
        <v>"PNAC1"</v>
      </c>
      <c r="F163" s="26" t="s">
        <v>0</v>
      </c>
      <c r="G163" s="26" t="s">
        <v>2</v>
      </c>
      <c r="H163" s="27" t="s">
        <v>3</v>
      </c>
    </row>
    <row r="164" spans="1:8" ht="24">
      <c r="A164" s="24" t="str">
        <f>CONCATENATE(A160,"-","3799")</f>
        <v>PNAC1-3799</v>
      </c>
      <c r="B164" s="25">
        <v>3</v>
      </c>
      <c r="C164" s="25">
        <f>+D163+1</f>
        <v>6</v>
      </c>
      <c r="D164" s="25">
        <f>+C164+B164-1</f>
        <v>8</v>
      </c>
      <c r="E164" s="32" t="s">
        <v>143</v>
      </c>
      <c r="F164" s="26" t="s">
        <v>0</v>
      </c>
      <c r="G164" s="26" t="s">
        <v>2</v>
      </c>
      <c r="H164" s="27" t="s">
        <v>15</v>
      </c>
    </row>
    <row r="165" spans="1:8" ht="24">
      <c r="A165" s="24" t="str">
        <f>CONCATENATE(A160,"-","3826a")</f>
        <v>PNAC1-3826a</v>
      </c>
      <c r="B165" s="25">
        <v>48</v>
      </c>
      <c r="C165" s="25">
        <f>+D164+1</f>
        <v>9</v>
      </c>
      <c r="D165" s="25">
        <f>+C165+B165-1</f>
        <v>56</v>
      </c>
      <c r="E165" s="32" t="s">
        <v>144</v>
      </c>
      <c r="F165" s="26" t="s">
        <v>0</v>
      </c>
      <c r="G165" s="26" t="s">
        <v>2</v>
      </c>
      <c r="H165" s="27" t="s">
        <v>15</v>
      </c>
    </row>
    <row r="166" spans="1:8" ht="24">
      <c r="A166" s="24" t="str">
        <f>CONCATENATE(A160,"-","3826b")</f>
        <v>PNAC1-3826b</v>
      </c>
      <c r="B166" s="25">
        <v>12</v>
      </c>
      <c r="C166" s="25">
        <f>+D165+1</f>
        <v>57</v>
      </c>
      <c r="D166" s="25">
        <f>+C166+B166-1</f>
        <v>68</v>
      </c>
      <c r="E166" s="32" t="s">
        <v>145</v>
      </c>
      <c r="F166" s="26" t="s">
        <v>0</v>
      </c>
      <c r="G166" s="26" t="s">
        <v>2</v>
      </c>
      <c r="H166" s="27" t="s">
        <v>15</v>
      </c>
    </row>
    <row r="167" spans="1:8" ht="24.75" thickBot="1">
      <c r="A167" s="28" t="str">
        <f>CONCATENATE(A160,"-","3826c")</f>
        <v>PNAC1-3826c</v>
      </c>
      <c r="B167" s="29">
        <v>12</v>
      </c>
      <c r="C167" s="29">
        <f>+D166+1</f>
        <v>69</v>
      </c>
      <c r="D167" s="29">
        <f>+C167+B167-1</f>
        <v>80</v>
      </c>
      <c r="E167" s="34" t="s">
        <v>146</v>
      </c>
      <c r="F167" s="30" t="s">
        <v>0</v>
      </c>
      <c r="G167" s="30" t="s">
        <v>2</v>
      </c>
      <c r="H167" s="31" t="s">
        <v>15</v>
      </c>
    </row>
    <row r="168" ht="13.5" thickBot="1" thickTop="1"/>
    <row r="169" spans="1:8" ht="12.75" thickTop="1">
      <c r="A169" s="40" t="s">
        <v>39</v>
      </c>
      <c r="B169" s="42" t="s">
        <v>142</v>
      </c>
      <c r="C169" s="43"/>
      <c r="D169" s="43"/>
      <c r="E169" s="43"/>
      <c r="F169" s="43"/>
      <c r="G169" s="43"/>
      <c r="H169" s="44"/>
    </row>
    <row r="170" spans="1:8" ht="12">
      <c r="A170" s="41"/>
      <c r="B170" s="37"/>
      <c r="C170" s="38"/>
      <c r="D170" s="38"/>
      <c r="E170" s="38"/>
      <c r="F170" s="38"/>
      <c r="G170" s="38"/>
      <c r="H170" s="39"/>
    </row>
    <row r="171" spans="1:8" ht="12">
      <c r="A171" s="19" t="s">
        <v>9</v>
      </c>
      <c r="B171" s="20" t="s">
        <v>8</v>
      </c>
      <c r="C171" s="20" t="s">
        <v>4</v>
      </c>
      <c r="D171" s="20" t="s">
        <v>5</v>
      </c>
      <c r="E171" s="21" t="s">
        <v>10</v>
      </c>
      <c r="F171" s="22" t="s">
        <v>11</v>
      </c>
      <c r="G171" s="22" t="s">
        <v>6</v>
      </c>
      <c r="H171" s="23" t="s">
        <v>7</v>
      </c>
    </row>
    <row r="172" spans="1:8" ht="12">
      <c r="A172" s="24" t="s">
        <v>1</v>
      </c>
      <c r="B172" s="25">
        <v>5</v>
      </c>
      <c r="C172" s="25">
        <v>1</v>
      </c>
      <c r="D172" s="25">
        <v>5</v>
      </c>
      <c r="E172" s="25" t="str">
        <f>CONCATENATE(CHAR(34),A169,CHAR(34))</f>
        <v>"ERCB1"</v>
      </c>
      <c r="F172" s="26" t="s">
        <v>0</v>
      </c>
      <c r="G172" s="26" t="s">
        <v>2</v>
      </c>
      <c r="H172" s="27" t="s">
        <v>3</v>
      </c>
    </row>
    <row r="173" spans="1:8" ht="12">
      <c r="A173" s="24" t="str">
        <f>CONCATENATE(A169,"-","9321")</f>
        <v>ERCB1-9321</v>
      </c>
      <c r="B173" s="25">
        <v>6</v>
      </c>
      <c r="C173" s="25">
        <f>+D172+1</f>
        <v>6</v>
      </c>
      <c r="D173" s="25">
        <f>+C173+B173-1</f>
        <v>11</v>
      </c>
      <c r="E173" s="25" t="s">
        <v>89</v>
      </c>
      <c r="F173" s="26" t="s">
        <v>0</v>
      </c>
      <c r="G173" s="26" t="s">
        <v>2</v>
      </c>
      <c r="H173" s="27" t="s">
        <v>3</v>
      </c>
    </row>
    <row r="174" spans="1:8" ht="12.75" thickBot="1">
      <c r="A174" s="28" t="str">
        <f>CONCATENATE(A169,"-","1131")</f>
        <v>ERCB1-1131</v>
      </c>
      <c r="B174" s="29">
        <v>3</v>
      </c>
      <c r="C174" s="29">
        <f>D173+1</f>
        <v>12</v>
      </c>
      <c r="D174" s="29">
        <f>+C174+B174-1</f>
        <v>14</v>
      </c>
      <c r="E174" s="29" t="s">
        <v>90</v>
      </c>
      <c r="F174" s="30" t="s">
        <v>0</v>
      </c>
      <c r="G174" s="30" t="s">
        <v>2</v>
      </c>
      <c r="H174" s="31" t="s">
        <v>15</v>
      </c>
    </row>
    <row r="175" ht="13.5" thickBot="1" thickTop="1"/>
    <row r="176" spans="1:8" ht="12.75" thickTop="1">
      <c r="A176" s="40" t="s">
        <v>40</v>
      </c>
      <c r="B176" s="42" t="s">
        <v>126</v>
      </c>
      <c r="C176" s="43"/>
      <c r="D176" s="43"/>
      <c r="E176" s="43"/>
      <c r="F176" s="43"/>
      <c r="G176" s="43"/>
      <c r="H176" s="44"/>
    </row>
    <row r="177" spans="1:8" ht="12">
      <c r="A177" s="41"/>
      <c r="B177" s="37" t="s">
        <v>127</v>
      </c>
      <c r="C177" s="38"/>
      <c r="D177" s="38"/>
      <c r="E177" s="38"/>
      <c r="F177" s="38"/>
      <c r="G177" s="38"/>
      <c r="H177" s="39"/>
    </row>
    <row r="178" spans="1:8" ht="12">
      <c r="A178" s="19" t="s">
        <v>9</v>
      </c>
      <c r="B178" s="20" t="s">
        <v>8</v>
      </c>
      <c r="C178" s="20" t="s">
        <v>4</v>
      </c>
      <c r="D178" s="20" t="s">
        <v>5</v>
      </c>
      <c r="E178" s="21" t="s">
        <v>10</v>
      </c>
      <c r="F178" s="22" t="s">
        <v>11</v>
      </c>
      <c r="G178" s="22" t="s">
        <v>6</v>
      </c>
      <c r="H178" s="23" t="s">
        <v>7</v>
      </c>
    </row>
    <row r="179" spans="1:8" ht="12">
      <c r="A179" s="24" t="s">
        <v>1</v>
      </c>
      <c r="B179" s="25">
        <v>5</v>
      </c>
      <c r="C179" s="25">
        <v>1</v>
      </c>
      <c r="D179" s="25">
        <v>5</v>
      </c>
      <c r="E179" s="25" t="str">
        <f>CONCATENATE(CHAR(34),A176,CHAR(34))</f>
        <v>"GSCA1"</v>
      </c>
      <c r="F179" s="26" t="s">
        <v>0</v>
      </c>
      <c r="G179" s="26" t="s">
        <v>2</v>
      </c>
      <c r="H179" s="27" t="s">
        <v>3</v>
      </c>
    </row>
    <row r="180" spans="1:8" ht="12.75" thickBot="1">
      <c r="A180" s="28" t="str">
        <f>CONCATENATE(A176,"-0081")</f>
        <v>GSCA1-0081</v>
      </c>
      <c r="B180" s="29">
        <v>1</v>
      </c>
      <c r="C180" s="29">
        <f>D179+1</f>
        <v>6</v>
      </c>
      <c r="D180" s="29">
        <f>+C180+B180-1</f>
        <v>6</v>
      </c>
      <c r="E180" s="29" t="s">
        <v>96</v>
      </c>
      <c r="F180" s="30" t="s">
        <v>0</v>
      </c>
      <c r="G180" s="30" t="s">
        <v>2</v>
      </c>
      <c r="H180" s="31" t="s">
        <v>3</v>
      </c>
    </row>
    <row r="181" ht="13.5" thickBot="1" thickTop="1"/>
    <row r="182" spans="1:8" ht="12.75" thickTop="1">
      <c r="A182" s="40" t="s">
        <v>45</v>
      </c>
      <c r="B182" s="42" t="s">
        <v>129</v>
      </c>
      <c r="C182" s="43"/>
      <c r="D182" s="43"/>
      <c r="E182" s="43"/>
      <c r="F182" s="43"/>
      <c r="G182" s="43"/>
      <c r="H182" s="44"/>
    </row>
    <row r="183" spans="1:8" ht="12">
      <c r="A183" s="41"/>
      <c r="B183" s="37"/>
      <c r="C183" s="38"/>
      <c r="D183" s="38"/>
      <c r="E183" s="38"/>
      <c r="F183" s="38"/>
      <c r="G183" s="38"/>
      <c r="H183" s="39"/>
    </row>
    <row r="184" spans="1:8" ht="12">
      <c r="A184" s="19" t="s">
        <v>9</v>
      </c>
      <c r="B184" s="20" t="s">
        <v>8</v>
      </c>
      <c r="C184" s="20" t="s">
        <v>4</v>
      </c>
      <c r="D184" s="20" t="s">
        <v>5</v>
      </c>
      <c r="E184" s="21" t="s">
        <v>10</v>
      </c>
      <c r="F184" s="22" t="s">
        <v>11</v>
      </c>
      <c r="G184" s="22" t="s">
        <v>6</v>
      </c>
      <c r="H184" s="23" t="s">
        <v>7</v>
      </c>
    </row>
    <row r="185" spans="1:8" ht="12">
      <c r="A185" s="24" t="s">
        <v>1</v>
      </c>
      <c r="B185" s="25">
        <v>5</v>
      </c>
      <c r="C185" s="25">
        <v>1</v>
      </c>
      <c r="D185" s="25">
        <v>5</v>
      </c>
      <c r="E185" s="25" t="str">
        <f>CONCATENATE(CHAR(34),A182,CHAR(34))</f>
        <v>"GISC1"</v>
      </c>
      <c r="F185" s="26" t="s">
        <v>0</v>
      </c>
      <c r="G185" s="26" t="s">
        <v>2</v>
      </c>
      <c r="H185" s="27" t="s">
        <v>3</v>
      </c>
    </row>
    <row r="186" spans="1:8" ht="12">
      <c r="A186" s="24" t="str">
        <f>CONCATENATE(A182,"-","7365")</f>
        <v>GISC1-7365</v>
      </c>
      <c r="B186" s="25">
        <v>3</v>
      </c>
      <c r="C186" s="25">
        <f>+D185+1</f>
        <v>6</v>
      </c>
      <c r="D186" s="25">
        <f>+C186+B186-1</f>
        <v>8</v>
      </c>
      <c r="E186" s="25" t="s">
        <v>80</v>
      </c>
      <c r="F186" s="26" t="s">
        <v>0</v>
      </c>
      <c r="G186" s="26" t="s">
        <v>2</v>
      </c>
      <c r="H186" s="27" t="s">
        <v>3</v>
      </c>
    </row>
    <row r="187" spans="1:8" ht="12.75" thickBot="1">
      <c r="A187" s="28" t="str">
        <f>CONCATENATE(A182,"-","7187")</f>
        <v>GISC1-7187</v>
      </c>
      <c r="B187" s="29">
        <v>4</v>
      </c>
      <c r="C187" s="29">
        <f>+D186+1</f>
        <v>9</v>
      </c>
      <c r="D187" s="29">
        <f>+C187+B187-1</f>
        <v>12</v>
      </c>
      <c r="E187" s="29" t="s">
        <v>149</v>
      </c>
      <c r="F187" s="30" t="s">
        <v>0</v>
      </c>
      <c r="G187" s="30" t="s">
        <v>2</v>
      </c>
      <c r="H187" s="31" t="s">
        <v>15</v>
      </c>
    </row>
    <row r="188" ht="13.5" thickBot="1" thickTop="1"/>
    <row r="189" spans="1:8" ht="12.75" thickTop="1">
      <c r="A189" s="40" t="s">
        <v>46</v>
      </c>
      <c r="B189" s="42" t="s">
        <v>130</v>
      </c>
      <c r="C189" s="43"/>
      <c r="D189" s="43"/>
      <c r="E189" s="43"/>
      <c r="F189" s="43"/>
      <c r="G189" s="43"/>
      <c r="H189" s="44"/>
    </row>
    <row r="190" spans="1:8" ht="12">
      <c r="A190" s="41"/>
      <c r="B190" s="37"/>
      <c r="C190" s="38"/>
      <c r="D190" s="38"/>
      <c r="E190" s="38"/>
      <c r="F190" s="38"/>
      <c r="G190" s="38"/>
      <c r="H190" s="39"/>
    </row>
    <row r="191" spans="1:8" ht="12">
      <c r="A191" s="19" t="s">
        <v>9</v>
      </c>
      <c r="B191" s="20" t="s">
        <v>8</v>
      </c>
      <c r="C191" s="20" t="s">
        <v>4</v>
      </c>
      <c r="D191" s="20" t="s">
        <v>5</v>
      </c>
      <c r="E191" s="21" t="s">
        <v>10</v>
      </c>
      <c r="F191" s="22" t="s">
        <v>11</v>
      </c>
      <c r="G191" s="22" t="s">
        <v>6</v>
      </c>
      <c r="H191" s="23" t="s">
        <v>7</v>
      </c>
    </row>
    <row r="192" spans="1:8" ht="12">
      <c r="A192" s="24" t="s">
        <v>1</v>
      </c>
      <c r="B192" s="25">
        <v>5</v>
      </c>
      <c r="C192" s="25">
        <v>1</v>
      </c>
      <c r="D192" s="25">
        <v>5</v>
      </c>
      <c r="E192" s="25" t="str">
        <f>CONCATENATE(CHAR(34),A189,CHAR(34))</f>
        <v>"INDC1"</v>
      </c>
      <c r="F192" s="26" t="s">
        <v>0</v>
      </c>
      <c r="G192" s="26" t="s">
        <v>2</v>
      </c>
      <c r="H192" s="27" t="s">
        <v>3</v>
      </c>
    </row>
    <row r="193" spans="1:8" ht="24">
      <c r="A193" s="24" t="str">
        <f>CONCATENATE(A189,"-","5013")</f>
        <v>INDC1-5013</v>
      </c>
      <c r="B193" s="25">
        <v>3</v>
      </c>
      <c r="C193" s="25">
        <f>+D192+1</f>
        <v>6</v>
      </c>
      <c r="D193" s="25">
        <f>+C193+B193-1</f>
        <v>8</v>
      </c>
      <c r="E193" s="32" t="s">
        <v>147</v>
      </c>
      <c r="F193" s="26" t="s">
        <v>0</v>
      </c>
      <c r="G193" s="26" t="s">
        <v>2</v>
      </c>
      <c r="H193" s="27" t="s">
        <v>3</v>
      </c>
    </row>
    <row r="194" spans="1:8" ht="12">
      <c r="A194" s="24" t="str">
        <f>CONCATENATE(A189,"-","5030")</f>
        <v>INDC1-5030</v>
      </c>
      <c r="B194" s="25">
        <v>3</v>
      </c>
      <c r="C194" s="25">
        <f>+D193+1</f>
        <v>9</v>
      </c>
      <c r="D194" s="25">
        <f>+C194+B194-1</f>
        <v>11</v>
      </c>
      <c r="E194" s="25" t="s">
        <v>148</v>
      </c>
      <c r="F194" s="26" t="s">
        <v>12</v>
      </c>
      <c r="G194" s="26" t="s">
        <v>14</v>
      </c>
      <c r="H194" s="27" t="s">
        <v>3</v>
      </c>
    </row>
    <row r="195" spans="1:8" ht="12.75" thickBot="1">
      <c r="A195" s="28" t="str">
        <f>CONCATENATE(A189,"-","5039")</f>
        <v>INDC1-5039</v>
      </c>
      <c r="B195" s="29">
        <v>1</v>
      </c>
      <c r="C195" s="29">
        <f>+D194+1</f>
        <v>12</v>
      </c>
      <c r="D195" s="29">
        <f>+C195+B195-1</f>
        <v>12</v>
      </c>
      <c r="E195" s="29" t="s">
        <v>150</v>
      </c>
      <c r="F195" s="30" t="s">
        <v>0</v>
      </c>
      <c r="G195" s="30" t="s">
        <v>2</v>
      </c>
      <c r="H195" s="31" t="s">
        <v>15</v>
      </c>
    </row>
    <row r="196" ht="13.5" thickBot="1" thickTop="1"/>
    <row r="197" spans="1:8" ht="12.75" thickTop="1">
      <c r="A197" s="40" t="s">
        <v>47</v>
      </c>
      <c r="B197" s="51" t="s">
        <v>132</v>
      </c>
      <c r="C197" s="43"/>
      <c r="D197" s="43"/>
      <c r="E197" s="43"/>
      <c r="F197" s="43"/>
      <c r="G197" s="43"/>
      <c r="H197" s="44"/>
    </row>
    <row r="198" spans="1:8" ht="12">
      <c r="A198" s="41"/>
      <c r="B198" s="37"/>
      <c r="C198" s="38"/>
      <c r="D198" s="38"/>
      <c r="E198" s="38"/>
      <c r="F198" s="38"/>
      <c r="G198" s="38"/>
      <c r="H198" s="39"/>
    </row>
    <row r="199" spans="1:8" ht="12">
      <c r="A199" s="19" t="s">
        <v>9</v>
      </c>
      <c r="B199" s="20" t="s">
        <v>8</v>
      </c>
      <c r="C199" s="20" t="s">
        <v>4</v>
      </c>
      <c r="D199" s="20" t="s">
        <v>5</v>
      </c>
      <c r="E199" s="21" t="s">
        <v>10</v>
      </c>
      <c r="F199" s="22" t="s">
        <v>11</v>
      </c>
      <c r="G199" s="22" t="s">
        <v>6</v>
      </c>
      <c r="H199" s="23" t="s">
        <v>7</v>
      </c>
    </row>
    <row r="200" spans="1:8" ht="12">
      <c r="A200" s="24" t="s">
        <v>1</v>
      </c>
      <c r="B200" s="25">
        <v>5</v>
      </c>
      <c r="C200" s="25">
        <v>1</v>
      </c>
      <c r="D200" s="25">
        <v>5</v>
      </c>
      <c r="E200" s="25" t="str">
        <f>CONCATENATE(CHAR(34),A197,CHAR(34))</f>
        <v>"DTMD1"</v>
      </c>
      <c r="F200" s="26" t="s">
        <v>0</v>
      </c>
      <c r="G200" s="26" t="s">
        <v>2</v>
      </c>
      <c r="H200" s="27" t="s">
        <v>3</v>
      </c>
    </row>
    <row r="201" spans="1:8" ht="24">
      <c r="A201" s="24" t="str">
        <f>CONCATENATE(A197,"-","2005")</f>
        <v>DTMD1-2005</v>
      </c>
      <c r="B201" s="25">
        <v>3</v>
      </c>
      <c r="C201" s="25">
        <f>+D200+1</f>
        <v>6</v>
      </c>
      <c r="D201" s="25">
        <f>+C201+B201-1</f>
        <v>8</v>
      </c>
      <c r="E201" s="32" t="s">
        <v>133</v>
      </c>
      <c r="F201" s="26" t="s">
        <v>0</v>
      </c>
      <c r="G201" s="26" t="s">
        <v>2</v>
      </c>
      <c r="H201" s="27" t="s">
        <v>3</v>
      </c>
    </row>
    <row r="202" spans="1:8" ht="36">
      <c r="A202" s="24" t="str">
        <f>CONCATENATE(A197,"-","2380")</f>
        <v>DTMD1-2380</v>
      </c>
      <c r="B202" s="25">
        <v>8</v>
      </c>
      <c r="C202" s="25">
        <f>+D201+1</f>
        <v>9</v>
      </c>
      <c r="D202" s="25">
        <f>+C202+B202-1</f>
        <v>16</v>
      </c>
      <c r="E202" s="32" t="s">
        <v>131</v>
      </c>
      <c r="F202" s="26" t="s">
        <v>0</v>
      </c>
      <c r="G202" s="26" t="s">
        <v>2</v>
      </c>
      <c r="H202" s="27" t="s">
        <v>15</v>
      </c>
    </row>
    <row r="203" spans="1:8" ht="12.75" thickBot="1">
      <c r="A203" s="28" t="str">
        <f>CONCATENATE(A197,"-","2379")</f>
        <v>DTMD1-2379</v>
      </c>
      <c r="B203" s="29">
        <v>3</v>
      </c>
      <c r="C203" s="29">
        <f>+D202+1</f>
        <v>17</v>
      </c>
      <c r="D203" s="29">
        <f>+C203+B203-1</f>
        <v>19</v>
      </c>
      <c r="E203" s="29" t="s">
        <v>85</v>
      </c>
      <c r="F203" s="30" t="s">
        <v>0</v>
      </c>
      <c r="G203" s="30" t="s">
        <v>2</v>
      </c>
      <c r="H203" s="31" t="s">
        <v>15</v>
      </c>
    </row>
    <row r="204" ht="13.5" thickBot="1" thickTop="1"/>
    <row r="205" spans="1:8" ht="12.75" thickTop="1">
      <c r="A205" s="40" t="s">
        <v>48</v>
      </c>
      <c r="B205" s="42" t="s">
        <v>91</v>
      </c>
      <c r="C205" s="43"/>
      <c r="D205" s="43"/>
      <c r="E205" s="43"/>
      <c r="F205" s="43"/>
      <c r="G205" s="43"/>
      <c r="H205" s="44"/>
    </row>
    <row r="206" spans="1:8" ht="12">
      <c r="A206" s="41"/>
      <c r="B206" s="37" t="s">
        <v>151</v>
      </c>
      <c r="C206" s="38"/>
      <c r="D206" s="38"/>
      <c r="E206" s="38"/>
      <c r="F206" s="38"/>
      <c r="G206" s="38"/>
      <c r="H206" s="39"/>
    </row>
    <row r="207" spans="1:8" ht="12">
      <c r="A207" s="19" t="s">
        <v>9</v>
      </c>
      <c r="B207" s="20" t="s">
        <v>8</v>
      </c>
      <c r="C207" s="20" t="s">
        <v>4</v>
      </c>
      <c r="D207" s="20" t="s">
        <v>5</v>
      </c>
      <c r="E207" s="21" t="s">
        <v>10</v>
      </c>
      <c r="F207" s="22" t="s">
        <v>11</v>
      </c>
      <c r="G207" s="22" t="s">
        <v>6</v>
      </c>
      <c r="H207" s="23" t="s">
        <v>7</v>
      </c>
    </row>
    <row r="208" spans="1:8" ht="12">
      <c r="A208" s="24" t="s">
        <v>1</v>
      </c>
      <c r="B208" s="25">
        <v>5</v>
      </c>
      <c r="C208" s="25">
        <v>1</v>
      </c>
      <c r="D208" s="25">
        <v>5</v>
      </c>
      <c r="E208" s="25" t="str">
        <f>CONCATENATE(CHAR(34),A205,CHAR(34))</f>
        <v>"NATA1"</v>
      </c>
      <c r="F208" s="26" t="s">
        <v>0</v>
      </c>
      <c r="G208" s="26" t="s">
        <v>2</v>
      </c>
      <c r="H208" s="27" t="s">
        <v>3</v>
      </c>
    </row>
    <row r="209" spans="1:8" ht="12">
      <c r="A209" s="24" t="str">
        <f>CONCATENATE(A205,"-","3915")</f>
        <v>NATA1-3915</v>
      </c>
      <c r="B209" s="25">
        <v>3</v>
      </c>
      <c r="C209" s="25">
        <f>+D208+1</f>
        <v>6</v>
      </c>
      <c r="D209" s="25">
        <f>+C209+B209-1</f>
        <v>8</v>
      </c>
      <c r="E209" s="25" t="s">
        <v>152</v>
      </c>
      <c r="F209" s="26" t="s">
        <v>0</v>
      </c>
      <c r="G209" s="26" t="s">
        <v>2</v>
      </c>
      <c r="H209" s="27" t="s">
        <v>3</v>
      </c>
    </row>
    <row r="210" spans="1:8" ht="24.75" thickBot="1">
      <c r="A210" s="28" t="str">
        <f>CONCATENATE(A205,"-","3484")</f>
        <v>NATA1-3484</v>
      </c>
      <c r="B210" s="29">
        <v>7</v>
      </c>
      <c r="C210" s="29">
        <f>D209+1</f>
        <v>9</v>
      </c>
      <c r="D210" s="29">
        <f>+C210+B210-1</f>
        <v>15</v>
      </c>
      <c r="E210" s="34" t="s">
        <v>153</v>
      </c>
      <c r="F210" s="30" t="s">
        <v>0</v>
      </c>
      <c r="G210" s="30" t="s">
        <v>2</v>
      </c>
      <c r="H210" s="31" t="s">
        <v>15</v>
      </c>
    </row>
    <row r="211" ht="13.5" thickBot="1" thickTop="1"/>
    <row r="212" spans="1:8" ht="12.75" thickTop="1">
      <c r="A212" s="40" t="s">
        <v>49</v>
      </c>
      <c r="B212" s="42" t="s">
        <v>142</v>
      </c>
      <c r="C212" s="43"/>
      <c r="D212" s="43"/>
      <c r="E212" s="43"/>
      <c r="F212" s="43"/>
      <c r="G212" s="43"/>
      <c r="H212" s="44"/>
    </row>
    <row r="213" spans="1:8" ht="12">
      <c r="A213" s="41"/>
      <c r="B213" s="37"/>
      <c r="C213" s="38"/>
      <c r="D213" s="38"/>
      <c r="E213" s="38"/>
      <c r="F213" s="38"/>
      <c r="G213" s="38"/>
      <c r="H213" s="39"/>
    </row>
    <row r="214" spans="1:8" ht="12">
      <c r="A214" s="19" t="s">
        <v>9</v>
      </c>
      <c r="B214" s="20" t="s">
        <v>8</v>
      </c>
      <c r="C214" s="20" t="s">
        <v>4</v>
      </c>
      <c r="D214" s="20" t="s">
        <v>5</v>
      </c>
      <c r="E214" s="21" t="s">
        <v>10</v>
      </c>
      <c r="F214" s="22" t="s">
        <v>11</v>
      </c>
      <c r="G214" s="22" t="s">
        <v>6</v>
      </c>
      <c r="H214" s="23" t="s">
        <v>7</v>
      </c>
    </row>
    <row r="215" spans="1:8" ht="12">
      <c r="A215" s="24" t="s">
        <v>1</v>
      </c>
      <c r="B215" s="25">
        <v>5</v>
      </c>
      <c r="C215" s="25">
        <v>1</v>
      </c>
      <c r="D215" s="25">
        <v>5</v>
      </c>
      <c r="E215" s="25" t="str">
        <f>CONCATENATE(CHAR(34),A212,CHAR(34))</f>
        <v>"ERCC1"</v>
      </c>
      <c r="F215" s="26" t="s">
        <v>0</v>
      </c>
      <c r="G215" s="26" t="s">
        <v>2</v>
      </c>
      <c r="H215" s="27" t="s">
        <v>3</v>
      </c>
    </row>
    <row r="216" spans="1:8" ht="12">
      <c r="A216" s="24" t="str">
        <f>CONCATENATE(A212,"-","9321")</f>
        <v>ERCC1-9321</v>
      </c>
      <c r="B216" s="25">
        <v>6</v>
      </c>
      <c r="C216" s="25">
        <f>+D215+1</f>
        <v>6</v>
      </c>
      <c r="D216" s="25">
        <f>+C216+B216-1</f>
        <v>11</v>
      </c>
      <c r="E216" s="25" t="s">
        <v>92</v>
      </c>
      <c r="F216" s="26" t="s">
        <v>0</v>
      </c>
      <c r="G216" s="26" t="s">
        <v>2</v>
      </c>
      <c r="H216" s="27" t="s">
        <v>3</v>
      </c>
    </row>
    <row r="217" spans="1:8" ht="12.75" thickBot="1">
      <c r="A217" s="28" t="str">
        <f>CONCATENATE(A212,"-","1131")</f>
        <v>ERCC1-1131</v>
      </c>
      <c r="B217" s="29">
        <v>3</v>
      </c>
      <c r="C217" s="29">
        <f>D216+1</f>
        <v>12</v>
      </c>
      <c r="D217" s="29">
        <f>+C217+B217-1</f>
        <v>14</v>
      </c>
      <c r="E217" s="29" t="s">
        <v>90</v>
      </c>
      <c r="F217" s="30" t="s">
        <v>0</v>
      </c>
      <c r="G217" s="30" t="s">
        <v>2</v>
      </c>
      <c r="H217" s="31" t="s">
        <v>15</v>
      </c>
    </row>
    <row r="218" ht="13.5" thickBot="1" thickTop="1"/>
    <row r="219" spans="1:8" ht="12.75" thickTop="1">
      <c r="A219" s="40" t="s">
        <v>41</v>
      </c>
      <c r="B219" s="42" t="s">
        <v>126</v>
      </c>
      <c r="C219" s="43"/>
      <c r="D219" s="43"/>
      <c r="E219" s="43"/>
      <c r="F219" s="43"/>
      <c r="G219" s="43"/>
      <c r="H219" s="44"/>
    </row>
    <row r="220" spans="1:8" ht="12">
      <c r="A220" s="41"/>
      <c r="B220" s="37" t="s">
        <v>127</v>
      </c>
      <c r="C220" s="38"/>
      <c r="D220" s="38"/>
      <c r="E220" s="38"/>
      <c r="F220" s="38"/>
      <c r="G220" s="38"/>
      <c r="H220" s="39"/>
    </row>
    <row r="221" spans="1:8" ht="12">
      <c r="A221" s="19" t="s">
        <v>9</v>
      </c>
      <c r="B221" s="20" t="s">
        <v>8</v>
      </c>
      <c r="C221" s="20" t="s">
        <v>4</v>
      </c>
      <c r="D221" s="20" t="s">
        <v>5</v>
      </c>
      <c r="E221" s="21" t="s">
        <v>10</v>
      </c>
      <c r="F221" s="22" t="s">
        <v>11</v>
      </c>
      <c r="G221" s="22" t="s">
        <v>6</v>
      </c>
      <c r="H221" s="23" t="s">
        <v>7</v>
      </c>
    </row>
    <row r="222" spans="1:8" ht="12">
      <c r="A222" s="24" t="s">
        <v>1</v>
      </c>
      <c r="B222" s="25">
        <v>5</v>
      </c>
      <c r="C222" s="25">
        <v>1</v>
      </c>
      <c r="D222" s="25">
        <v>5</v>
      </c>
      <c r="E222" s="25" t="str">
        <f>CONCATENATE(CHAR(34),A219,CHAR(34))</f>
        <v>"GSDA1"</v>
      </c>
      <c r="F222" s="26" t="s">
        <v>0</v>
      </c>
      <c r="G222" s="26" t="s">
        <v>2</v>
      </c>
      <c r="H222" s="27" t="s">
        <v>3</v>
      </c>
    </row>
    <row r="223" spans="1:8" ht="12.75" thickBot="1">
      <c r="A223" s="28" t="str">
        <f>CONCATENATE(A219,"-0081")</f>
        <v>GSDA1-0081</v>
      </c>
      <c r="B223" s="29">
        <v>1</v>
      </c>
      <c r="C223" s="29">
        <f>D222+1</f>
        <v>6</v>
      </c>
      <c r="D223" s="29">
        <f>+C223+B223-1</f>
        <v>6</v>
      </c>
      <c r="E223" s="29" t="s">
        <v>97</v>
      </c>
      <c r="F223" s="30" t="s">
        <v>0</v>
      </c>
      <c r="G223" s="30" t="s">
        <v>2</v>
      </c>
      <c r="H223" s="31" t="s">
        <v>3</v>
      </c>
    </row>
    <row r="224" ht="13.5" thickBot="1" thickTop="1"/>
    <row r="225" spans="1:8" ht="12.75" thickTop="1">
      <c r="A225" s="40" t="s">
        <v>50</v>
      </c>
      <c r="B225" s="42" t="s">
        <v>129</v>
      </c>
      <c r="C225" s="43"/>
      <c r="D225" s="43"/>
      <c r="E225" s="43"/>
      <c r="F225" s="43"/>
      <c r="G225" s="43"/>
      <c r="H225" s="44"/>
    </row>
    <row r="226" spans="1:8" ht="12">
      <c r="A226" s="41"/>
      <c r="B226" s="37"/>
      <c r="C226" s="38"/>
      <c r="D226" s="38"/>
      <c r="E226" s="38"/>
      <c r="F226" s="38"/>
      <c r="G226" s="38"/>
      <c r="H226" s="39"/>
    </row>
    <row r="227" spans="1:8" ht="12">
      <c r="A227" s="19" t="s">
        <v>9</v>
      </c>
      <c r="B227" s="20" t="s">
        <v>8</v>
      </c>
      <c r="C227" s="20" t="s">
        <v>4</v>
      </c>
      <c r="D227" s="20" t="s">
        <v>5</v>
      </c>
      <c r="E227" s="21" t="s">
        <v>10</v>
      </c>
      <c r="F227" s="22" t="s">
        <v>11</v>
      </c>
      <c r="G227" s="22" t="s">
        <v>6</v>
      </c>
      <c r="H227" s="23" t="s">
        <v>7</v>
      </c>
    </row>
    <row r="228" spans="1:8" ht="12">
      <c r="A228" s="24" t="s">
        <v>1</v>
      </c>
      <c r="B228" s="25">
        <v>5</v>
      </c>
      <c r="C228" s="25">
        <v>1</v>
      </c>
      <c r="D228" s="25">
        <v>5</v>
      </c>
      <c r="E228" s="25" t="str">
        <f>CONCATENATE(CHAR(34),A225,CHAR(34))</f>
        <v>"GISD1"</v>
      </c>
      <c r="F228" s="26" t="s">
        <v>0</v>
      </c>
      <c r="G228" s="26" t="s">
        <v>2</v>
      </c>
      <c r="H228" s="27" t="s">
        <v>3</v>
      </c>
    </row>
    <row r="229" spans="1:8" ht="12">
      <c r="A229" s="24" t="str">
        <f>CONCATENATE(A225,"-","7365")</f>
        <v>GISD1-7365</v>
      </c>
      <c r="B229" s="25">
        <v>3</v>
      </c>
      <c r="C229" s="25">
        <f>+D228+1</f>
        <v>6</v>
      </c>
      <c r="D229" s="25">
        <f>+C229+B229-1</f>
        <v>8</v>
      </c>
      <c r="E229" s="25" t="s">
        <v>80</v>
      </c>
      <c r="F229" s="26" t="s">
        <v>0</v>
      </c>
      <c r="G229" s="26" t="s">
        <v>2</v>
      </c>
      <c r="H229" s="27" t="s">
        <v>3</v>
      </c>
    </row>
    <row r="230" spans="1:8" ht="12.75" thickBot="1">
      <c r="A230" s="28" t="str">
        <f>CONCATENATE(A225,"-","7187")</f>
        <v>GISD1-7187</v>
      </c>
      <c r="B230" s="29">
        <v>4</v>
      </c>
      <c r="C230" s="29">
        <f>+D229+1</f>
        <v>9</v>
      </c>
      <c r="D230" s="29">
        <f>+C230+B230-1</f>
        <v>12</v>
      </c>
      <c r="E230" s="29" t="s">
        <v>98</v>
      </c>
      <c r="F230" s="30" t="s">
        <v>0</v>
      </c>
      <c r="G230" s="30" t="s">
        <v>2</v>
      </c>
      <c r="H230" s="31" t="s">
        <v>15</v>
      </c>
    </row>
    <row r="231" ht="13.5" thickBot="1" thickTop="1"/>
    <row r="232" spans="1:8" ht="12.75" thickTop="1">
      <c r="A232" s="40" t="s">
        <v>51</v>
      </c>
      <c r="B232" s="42" t="s">
        <v>130</v>
      </c>
      <c r="C232" s="43"/>
      <c r="D232" s="43"/>
      <c r="E232" s="43"/>
      <c r="F232" s="43"/>
      <c r="G232" s="43"/>
      <c r="H232" s="44"/>
    </row>
    <row r="233" spans="1:8" ht="12">
      <c r="A233" s="41"/>
      <c r="B233" s="37"/>
      <c r="C233" s="38"/>
      <c r="D233" s="38"/>
      <c r="E233" s="38"/>
      <c r="F233" s="38"/>
      <c r="G233" s="38"/>
      <c r="H233" s="39"/>
    </row>
    <row r="234" spans="1:8" ht="12">
      <c r="A234" s="19" t="s">
        <v>9</v>
      </c>
      <c r="B234" s="20" t="s">
        <v>8</v>
      </c>
      <c r="C234" s="20" t="s">
        <v>4</v>
      </c>
      <c r="D234" s="20" t="s">
        <v>5</v>
      </c>
      <c r="E234" s="21" t="s">
        <v>10</v>
      </c>
      <c r="F234" s="22" t="s">
        <v>11</v>
      </c>
      <c r="G234" s="22" t="s">
        <v>6</v>
      </c>
      <c r="H234" s="23" t="s">
        <v>7</v>
      </c>
    </row>
    <row r="235" spans="1:8" ht="12">
      <c r="A235" s="24" t="s">
        <v>1</v>
      </c>
      <c r="B235" s="25">
        <v>5</v>
      </c>
      <c r="C235" s="25">
        <v>1</v>
      </c>
      <c r="D235" s="25">
        <v>5</v>
      </c>
      <c r="E235" s="25" t="str">
        <f>CONCATENATE(CHAR(34),A232,CHAR(34))</f>
        <v>"INDD1"</v>
      </c>
      <c r="F235" s="26" t="s">
        <v>0</v>
      </c>
      <c r="G235" s="26" t="s">
        <v>2</v>
      </c>
      <c r="H235" s="27" t="s">
        <v>3</v>
      </c>
    </row>
    <row r="236" spans="1:8" ht="24">
      <c r="A236" s="24" t="str">
        <f>CONCATENATE(A232,"-","5013")</f>
        <v>INDD1-5013</v>
      </c>
      <c r="B236" s="25">
        <v>3</v>
      </c>
      <c r="C236" s="25">
        <f>+D235+1</f>
        <v>6</v>
      </c>
      <c r="D236" s="25">
        <f>+C236+B236-1</f>
        <v>8</v>
      </c>
      <c r="E236" s="32" t="s">
        <v>147</v>
      </c>
      <c r="F236" s="26" t="s">
        <v>0</v>
      </c>
      <c r="G236" s="26" t="s">
        <v>2</v>
      </c>
      <c r="H236" s="27" t="s">
        <v>3</v>
      </c>
    </row>
    <row r="237" spans="1:8" ht="12">
      <c r="A237" s="24" t="str">
        <f>CONCATENATE(A232,"-","5030")</f>
        <v>INDD1-5030</v>
      </c>
      <c r="B237" s="25">
        <v>3</v>
      </c>
      <c r="C237" s="25">
        <f>+D236+1</f>
        <v>9</v>
      </c>
      <c r="D237" s="25">
        <f>+C237+B237-1</f>
        <v>11</v>
      </c>
      <c r="E237" s="25" t="s">
        <v>154</v>
      </c>
      <c r="F237" s="26" t="s">
        <v>12</v>
      </c>
      <c r="G237" s="26" t="s">
        <v>14</v>
      </c>
      <c r="H237" s="27" t="s">
        <v>3</v>
      </c>
    </row>
    <row r="238" spans="1:8" ht="12.75" thickBot="1">
      <c r="A238" s="28" t="str">
        <f>CONCATENATE(A232,"-","5039")</f>
        <v>INDD1-5039</v>
      </c>
      <c r="B238" s="29">
        <v>1</v>
      </c>
      <c r="C238" s="29">
        <f>+D237+1</f>
        <v>12</v>
      </c>
      <c r="D238" s="29">
        <f>+C238+B238-1</f>
        <v>12</v>
      </c>
      <c r="E238" s="29" t="s">
        <v>155</v>
      </c>
      <c r="F238" s="30" t="s">
        <v>0</v>
      </c>
      <c r="G238" s="30" t="s">
        <v>2</v>
      </c>
      <c r="H238" s="31" t="s">
        <v>15</v>
      </c>
    </row>
    <row r="239" ht="13.5" thickBot="1" thickTop="1"/>
    <row r="240" spans="1:8" ht="12.75" thickTop="1">
      <c r="A240" s="40" t="s">
        <v>52</v>
      </c>
      <c r="B240" s="51" t="s">
        <v>132</v>
      </c>
      <c r="C240" s="43"/>
      <c r="D240" s="43"/>
      <c r="E240" s="43"/>
      <c r="F240" s="43"/>
      <c r="G240" s="43"/>
      <c r="H240" s="44"/>
    </row>
    <row r="241" spans="1:8" ht="12">
      <c r="A241" s="41"/>
      <c r="B241" s="37"/>
      <c r="C241" s="38"/>
      <c r="D241" s="38"/>
      <c r="E241" s="38"/>
      <c r="F241" s="38"/>
      <c r="G241" s="38"/>
      <c r="H241" s="39"/>
    </row>
    <row r="242" spans="1:8" ht="12">
      <c r="A242" s="19" t="s">
        <v>9</v>
      </c>
      <c r="B242" s="20" t="s">
        <v>8</v>
      </c>
      <c r="C242" s="20" t="s">
        <v>4</v>
      </c>
      <c r="D242" s="20" t="s">
        <v>5</v>
      </c>
      <c r="E242" s="21" t="s">
        <v>10</v>
      </c>
      <c r="F242" s="22" t="s">
        <v>11</v>
      </c>
      <c r="G242" s="22" t="s">
        <v>6</v>
      </c>
      <c r="H242" s="23" t="s">
        <v>7</v>
      </c>
    </row>
    <row r="243" spans="1:8" ht="12">
      <c r="A243" s="24" t="s">
        <v>1</v>
      </c>
      <c r="B243" s="25">
        <v>5</v>
      </c>
      <c r="C243" s="25">
        <v>1</v>
      </c>
      <c r="D243" s="25">
        <v>5</v>
      </c>
      <c r="E243" s="25" t="str">
        <f>CONCATENATE(CHAR(34),A240,CHAR(34))</f>
        <v>"DTME1"</v>
      </c>
      <c r="F243" s="26" t="s">
        <v>0</v>
      </c>
      <c r="G243" s="26" t="s">
        <v>2</v>
      </c>
      <c r="H243" s="27" t="s">
        <v>3</v>
      </c>
    </row>
    <row r="244" spans="1:8" ht="24">
      <c r="A244" s="24" t="str">
        <f>CONCATENATE(A240,"-","2005")</f>
        <v>DTME1-2005</v>
      </c>
      <c r="B244" s="25">
        <v>3</v>
      </c>
      <c r="C244" s="25">
        <f>+D243+1</f>
        <v>6</v>
      </c>
      <c r="D244" s="25">
        <f>+C244+B244-1</f>
        <v>8</v>
      </c>
      <c r="E244" s="32" t="s">
        <v>133</v>
      </c>
      <c r="F244" s="26" t="s">
        <v>0</v>
      </c>
      <c r="G244" s="26" t="s">
        <v>2</v>
      </c>
      <c r="H244" s="27" t="s">
        <v>3</v>
      </c>
    </row>
    <row r="245" spans="1:8" ht="36">
      <c r="A245" s="24" t="str">
        <f>CONCATENATE(A240,"-","2380")</f>
        <v>DTME1-2380</v>
      </c>
      <c r="B245" s="25">
        <v>8</v>
      </c>
      <c r="C245" s="25">
        <f>+D244+1</f>
        <v>9</v>
      </c>
      <c r="D245" s="25">
        <f>+C245+B245-1</f>
        <v>16</v>
      </c>
      <c r="E245" s="32" t="s">
        <v>131</v>
      </c>
      <c r="F245" s="26" t="s">
        <v>0</v>
      </c>
      <c r="G245" s="26" t="s">
        <v>2</v>
      </c>
      <c r="H245" s="27" t="s">
        <v>15</v>
      </c>
    </row>
    <row r="246" spans="1:8" ht="12.75" thickBot="1">
      <c r="A246" s="28" t="str">
        <f>CONCATENATE(A240,"-","2379")</f>
        <v>DTME1-2379</v>
      </c>
      <c r="B246" s="29">
        <v>3</v>
      </c>
      <c r="C246" s="29">
        <f>+D245+1</f>
        <v>17</v>
      </c>
      <c r="D246" s="29">
        <f>+C246+B246-1</f>
        <v>19</v>
      </c>
      <c r="E246" s="29" t="s">
        <v>85</v>
      </c>
      <c r="F246" s="30" t="s">
        <v>0</v>
      </c>
      <c r="G246" s="30" t="s">
        <v>2</v>
      </c>
      <c r="H246" s="31" t="s">
        <v>15</v>
      </c>
    </row>
    <row r="247" ht="13.5" thickBot="1" thickTop="1"/>
    <row r="248" spans="1:8" ht="12.75" thickTop="1">
      <c r="A248" s="40" t="s">
        <v>53</v>
      </c>
      <c r="B248" s="42" t="s">
        <v>156</v>
      </c>
      <c r="C248" s="43"/>
      <c r="D248" s="43"/>
      <c r="E248" s="43"/>
      <c r="F248" s="43"/>
      <c r="G248" s="43"/>
      <c r="H248" s="44"/>
    </row>
    <row r="249" spans="1:8" ht="12">
      <c r="A249" s="41"/>
      <c r="B249" s="37"/>
      <c r="C249" s="38"/>
      <c r="D249" s="38"/>
      <c r="E249" s="38"/>
      <c r="F249" s="38"/>
      <c r="G249" s="38"/>
      <c r="H249" s="39"/>
    </row>
    <row r="250" spans="1:8" ht="12">
      <c r="A250" s="19" t="s">
        <v>9</v>
      </c>
      <c r="B250" s="20" t="s">
        <v>8</v>
      </c>
      <c r="C250" s="20" t="s">
        <v>4</v>
      </c>
      <c r="D250" s="20" t="s">
        <v>5</v>
      </c>
      <c r="E250" s="21" t="s">
        <v>10</v>
      </c>
      <c r="F250" s="22" t="s">
        <v>11</v>
      </c>
      <c r="G250" s="22" t="s">
        <v>6</v>
      </c>
      <c r="H250" s="23" t="s">
        <v>7</v>
      </c>
    </row>
    <row r="251" spans="1:8" ht="12">
      <c r="A251" s="24" t="s">
        <v>1</v>
      </c>
      <c r="B251" s="25">
        <v>5</v>
      </c>
      <c r="C251" s="25">
        <v>1</v>
      </c>
      <c r="D251" s="25">
        <v>5</v>
      </c>
      <c r="E251" s="25" t="str">
        <f>CONCATENATE(CHAR(34),A248,CHAR(34))</f>
        <v>"LOCA1"</v>
      </c>
      <c r="F251" s="26" t="s">
        <v>0</v>
      </c>
      <c r="G251" s="26" t="s">
        <v>2</v>
      </c>
      <c r="H251" s="27" t="s">
        <v>3</v>
      </c>
    </row>
    <row r="252" spans="1:8" ht="12">
      <c r="A252" s="24" t="str">
        <f>CONCATENATE(A248,"-","3227")</f>
        <v>LOCA1-3227</v>
      </c>
      <c r="B252" s="25">
        <v>3</v>
      </c>
      <c r="C252" s="25">
        <f>+D251+1</f>
        <v>6</v>
      </c>
      <c r="D252" s="25">
        <f>+C252+B252-1</f>
        <v>8</v>
      </c>
      <c r="E252" s="25" t="s">
        <v>152</v>
      </c>
      <c r="F252" s="26" t="s">
        <v>0</v>
      </c>
      <c r="G252" s="26" t="s">
        <v>2</v>
      </c>
      <c r="H252" s="27" t="s">
        <v>3</v>
      </c>
    </row>
    <row r="253" spans="1:8" ht="12">
      <c r="A253" s="24" t="str">
        <f>CONCATENATE(A248,"-","3223")</f>
        <v>LOCA1-3223</v>
      </c>
      <c r="B253" s="25">
        <v>7</v>
      </c>
      <c r="C253" s="25">
        <f>+D252+1</f>
        <v>9</v>
      </c>
      <c r="D253" s="25">
        <f>+C253+B253-1</f>
        <v>15</v>
      </c>
      <c r="E253" s="25" t="s">
        <v>99</v>
      </c>
      <c r="F253" s="26" t="s">
        <v>0</v>
      </c>
      <c r="G253" s="26" t="s">
        <v>2</v>
      </c>
      <c r="H253" s="27" t="s">
        <v>15</v>
      </c>
    </row>
    <row r="254" spans="1:8" ht="12.75" thickBot="1">
      <c r="A254" s="28" t="str">
        <f>CONCATENATE(A248,"-","3222")</f>
        <v>LOCA1-3222</v>
      </c>
      <c r="B254" s="29">
        <v>40</v>
      </c>
      <c r="C254" s="29">
        <f>+D253+1</f>
        <v>16</v>
      </c>
      <c r="D254" s="29">
        <f>+C254+B254-1</f>
        <v>55</v>
      </c>
      <c r="E254" s="29" t="s">
        <v>100</v>
      </c>
      <c r="F254" s="30" t="s">
        <v>0</v>
      </c>
      <c r="G254" s="30" t="s">
        <v>2</v>
      </c>
      <c r="H254" s="31" t="s">
        <v>15</v>
      </c>
    </row>
    <row r="255" ht="13.5" thickBot="1" thickTop="1"/>
    <row r="256" spans="1:8" ht="12.75" thickTop="1">
      <c r="A256" s="40" t="s">
        <v>54</v>
      </c>
      <c r="B256" s="42" t="s">
        <v>142</v>
      </c>
      <c r="C256" s="43"/>
      <c r="D256" s="43"/>
      <c r="E256" s="43"/>
      <c r="F256" s="43"/>
      <c r="G256" s="43"/>
      <c r="H256" s="44"/>
    </row>
    <row r="257" spans="1:8" ht="12">
      <c r="A257" s="41"/>
      <c r="B257" s="37"/>
      <c r="C257" s="38"/>
      <c r="D257" s="38"/>
      <c r="E257" s="38"/>
      <c r="F257" s="38"/>
      <c r="G257" s="38"/>
      <c r="H257" s="39"/>
    </row>
    <row r="258" spans="1:8" ht="12">
      <c r="A258" s="19" t="s">
        <v>9</v>
      </c>
      <c r="B258" s="20" t="s">
        <v>8</v>
      </c>
      <c r="C258" s="20" t="s">
        <v>4</v>
      </c>
      <c r="D258" s="20" t="s">
        <v>5</v>
      </c>
      <c r="E258" s="21" t="s">
        <v>10</v>
      </c>
      <c r="F258" s="22" t="s">
        <v>11</v>
      </c>
      <c r="G258" s="22" t="s">
        <v>6</v>
      </c>
      <c r="H258" s="23" t="s">
        <v>7</v>
      </c>
    </row>
    <row r="259" spans="1:8" ht="12">
      <c r="A259" s="24" t="s">
        <v>1</v>
      </c>
      <c r="B259" s="25">
        <v>5</v>
      </c>
      <c r="C259" s="25">
        <v>1</v>
      </c>
      <c r="D259" s="25">
        <v>5</v>
      </c>
      <c r="E259" s="25" t="str">
        <f>CONCATENATE(CHAR(34),A256,CHAR(34))</f>
        <v>"ERCD1"</v>
      </c>
      <c r="F259" s="26" t="s">
        <v>0</v>
      </c>
      <c r="G259" s="26" t="s">
        <v>2</v>
      </c>
      <c r="H259" s="27" t="s">
        <v>3</v>
      </c>
    </row>
    <row r="260" spans="1:8" ht="12">
      <c r="A260" s="24" t="str">
        <f>CONCATENATE(A256,"-","9321")</f>
        <v>ERCD1-9321</v>
      </c>
      <c r="B260" s="25">
        <v>6</v>
      </c>
      <c r="C260" s="25">
        <f>+D259+1</f>
        <v>6</v>
      </c>
      <c r="D260" s="25">
        <f>+C260+B260-1</f>
        <v>11</v>
      </c>
      <c r="E260" s="25" t="s">
        <v>101</v>
      </c>
      <c r="F260" s="26" t="s">
        <v>0</v>
      </c>
      <c r="G260" s="26" t="s">
        <v>2</v>
      </c>
      <c r="H260" s="27" t="s">
        <v>3</v>
      </c>
    </row>
    <row r="261" spans="1:8" ht="12.75" thickBot="1">
      <c r="A261" s="28" t="str">
        <f>CONCATENATE(A256,"-","1131")</f>
        <v>ERCD1-1131</v>
      </c>
      <c r="B261" s="29">
        <v>3</v>
      </c>
      <c r="C261" s="29">
        <f>D260+1</f>
        <v>12</v>
      </c>
      <c r="D261" s="29">
        <f>+C261+B261-1</f>
        <v>14</v>
      </c>
      <c r="E261" s="29" t="s">
        <v>90</v>
      </c>
      <c r="F261" s="30" t="s">
        <v>0</v>
      </c>
      <c r="G261" s="30" t="s">
        <v>2</v>
      </c>
      <c r="H261" s="31" t="s">
        <v>15</v>
      </c>
    </row>
    <row r="262" ht="13.5" thickBot="1" thickTop="1"/>
    <row r="263" spans="1:8" ht="12.75" thickTop="1">
      <c r="A263" s="40" t="s">
        <v>42</v>
      </c>
      <c r="B263" s="42" t="s">
        <v>126</v>
      </c>
      <c r="C263" s="43"/>
      <c r="D263" s="43"/>
      <c r="E263" s="43"/>
      <c r="F263" s="43"/>
      <c r="G263" s="43"/>
      <c r="H263" s="44"/>
    </row>
    <row r="264" spans="1:8" ht="12">
      <c r="A264" s="41"/>
      <c r="B264" s="37" t="s">
        <v>127</v>
      </c>
      <c r="C264" s="38"/>
      <c r="D264" s="38"/>
      <c r="E264" s="38"/>
      <c r="F264" s="38"/>
      <c r="G264" s="38"/>
      <c r="H264" s="39"/>
    </row>
    <row r="265" spans="1:8" ht="12">
      <c r="A265" s="19" t="s">
        <v>9</v>
      </c>
      <c r="B265" s="20" t="s">
        <v>8</v>
      </c>
      <c r="C265" s="20" t="s">
        <v>4</v>
      </c>
      <c r="D265" s="20" t="s">
        <v>5</v>
      </c>
      <c r="E265" s="21" t="s">
        <v>10</v>
      </c>
      <c r="F265" s="22" t="s">
        <v>11</v>
      </c>
      <c r="G265" s="22" t="s">
        <v>6</v>
      </c>
      <c r="H265" s="23" t="s">
        <v>7</v>
      </c>
    </row>
    <row r="266" spans="1:8" ht="12">
      <c r="A266" s="24" t="s">
        <v>1</v>
      </c>
      <c r="B266" s="25">
        <v>5</v>
      </c>
      <c r="C266" s="25">
        <v>1</v>
      </c>
      <c r="D266" s="25">
        <v>5</v>
      </c>
      <c r="E266" s="25" t="str">
        <f>CONCATENATE(CHAR(34),A263,CHAR(34))</f>
        <v>"GSEA1"</v>
      </c>
      <c r="F266" s="26" t="s">
        <v>0</v>
      </c>
      <c r="G266" s="26" t="s">
        <v>2</v>
      </c>
      <c r="H266" s="27" t="s">
        <v>3</v>
      </c>
    </row>
    <row r="267" spans="1:8" ht="12.75" thickBot="1">
      <c r="A267" s="28" t="str">
        <f>CONCATENATE(A263,"-0081")</f>
        <v>GSEA1-0081</v>
      </c>
      <c r="B267" s="29">
        <v>1</v>
      </c>
      <c r="C267" s="29">
        <f>D266+1</f>
        <v>6</v>
      </c>
      <c r="D267" s="29">
        <f>+C267+B267-1</f>
        <v>6</v>
      </c>
      <c r="E267" s="29" t="s">
        <v>102</v>
      </c>
      <c r="F267" s="30" t="s">
        <v>0</v>
      </c>
      <c r="G267" s="30" t="s">
        <v>2</v>
      </c>
      <c r="H267" s="31" t="s">
        <v>3</v>
      </c>
    </row>
    <row r="268" ht="13.5" thickBot="1" thickTop="1"/>
    <row r="269" spans="1:8" ht="12.75" thickTop="1">
      <c r="A269" s="40" t="s">
        <v>55</v>
      </c>
      <c r="B269" s="42" t="s">
        <v>129</v>
      </c>
      <c r="C269" s="43"/>
      <c r="D269" s="43"/>
      <c r="E269" s="43"/>
      <c r="F269" s="43"/>
      <c r="G269" s="43"/>
      <c r="H269" s="44"/>
    </row>
    <row r="270" spans="1:8" ht="12">
      <c r="A270" s="41"/>
      <c r="B270" s="37"/>
      <c r="C270" s="38"/>
      <c r="D270" s="38"/>
      <c r="E270" s="38"/>
      <c r="F270" s="38"/>
      <c r="G270" s="38"/>
      <c r="H270" s="39"/>
    </row>
    <row r="271" spans="1:8" ht="12">
      <c r="A271" s="19" t="s">
        <v>9</v>
      </c>
      <c r="B271" s="20" t="s">
        <v>8</v>
      </c>
      <c r="C271" s="20" t="s">
        <v>4</v>
      </c>
      <c r="D271" s="20" t="s">
        <v>5</v>
      </c>
      <c r="E271" s="21" t="s">
        <v>10</v>
      </c>
      <c r="F271" s="22" t="s">
        <v>11</v>
      </c>
      <c r="G271" s="22" t="s">
        <v>6</v>
      </c>
      <c r="H271" s="23" t="s">
        <v>7</v>
      </c>
    </row>
    <row r="272" spans="1:8" ht="12">
      <c r="A272" s="24" t="s">
        <v>1</v>
      </c>
      <c r="B272" s="25">
        <v>5</v>
      </c>
      <c r="C272" s="25">
        <v>1</v>
      </c>
      <c r="D272" s="25">
        <v>5</v>
      </c>
      <c r="E272" s="25" t="str">
        <f>CONCATENATE(CHAR(34),A269,CHAR(34))</f>
        <v>"GISE1"</v>
      </c>
      <c r="F272" s="26" t="s">
        <v>0</v>
      </c>
      <c r="G272" s="26" t="s">
        <v>2</v>
      </c>
      <c r="H272" s="27" t="s">
        <v>3</v>
      </c>
    </row>
    <row r="273" spans="1:8" ht="12">
      <c r="A273" s="24" t="str">
        <f>CONCATENATE(A269,"-","7365")</f>
        <v>GISE1-7365</v>
      </c>
      <c r="B273" s="25">
        <v>3</v>
      </c>
      <c r="C273" s="25">
        <f>+D272+1</f>
        <v>6</v>
      </c>
      <c r="D273" s="25">
        <f>+C273+B273-1</f>
        <v>8</v>
      </c>
      <c r="E273" s="25" t="s">
        <v>80</v>
      </c>
      <c r="F273" s="26" t="s">
        <v>0</v>
      </c>
      <c r="G273" s="26" t="s">
        <v>2</v>
      </c>
      <c r="H273" s="27" t="s">
        <v>3</v>
      </c>
    </row>
    <row r="274" spans="1:8" ht="12.75" thickBot="1">
      <c r="A274" s="28" t="str">
        <f>CONCATENATE(A269,"-","7187")</f>
        <v>GISE1-7187</v>
      </c>
      <c r="B274" s="29">
        <v>4</v>
      </c>
      <c r="C274" s="29">
        <f>+D273+1</f>
        <v>9</v>
      </c>
      <c r="D274" s="29">
        <f>+C274+B274-1</f>
        <v>12</v>
      </c>
      <c r="E274" s="29" t="s">
        <v>103</v>
      </c>
      <c r="F274" s="30" t="s">
        <v>0</v>
      </c>
      <c r="G274" s="30" t="s">
        <v>2</v>
      </c>
      <c r="H274" s="31" t="s">
        <v>15</v>
      </c>
    </row>
    <row r="275" ht="13.5" thickBot="1" thickTop="1"/>
    <row r="276" spans="1:8" ht="12.75" thickTop="1">
      <c r="A276" s="40" t="s">
        <v>56</v>
      </c>
      <c r="B276" s="42" t="s">
        <v>130</v>
      </c>
      <c r="C276" s="43"/>
      <c r="D276" s="43"/>
      <c r="E276" s="43"/>
      <c r="F276" s="43"/>
      <c r="G276" s="43"/>
      <c r="H276" s="44"/>
    </row>
    <row r="277" spans="1:8" ht="12">
      <c r="A277" s="41"/>
      <c r="B277" s="37"/>
      <c r="C277" s="38"/>
      <c r="D277" s="38"/>
      <c r="E277" s="38"/>
      <c r="F277" s="38"/>
      <c r="G277" s="38"/>
      <c r="H277" s="39"/>
    </row>
    <row r="278" spans="1:8" ht="12">
      <c r="A278" s="19" t="s">
        <v>9</v>
      </c>
      <c r="B278" s="20" t="s">
        <v>8</v>
      </c>
      <c r="C278" s="20" t="s">
        <v>4</v>
      </c>
      <c r="D278" s="20" t="s">
        <v>5</v>
      </c>
      <c r="E278" s="21" t="s">
        <v>10</v>
      </c>
      <c r="F278" s="22" t="s">
        <v>11</v>
      </c>
      <c r="G278" s="22" t="s">
        <v>6</v>
      </c>
      <c r="H278" s="23" t="s">
        <v>7</v>
      </c>
    </row>
    <row r="279" spans="1:8" ht="12">
      <c r="A279" s="24" t="s">
        <v>1</v>
      </c>
      <c r="B279" s="25">
        <v>5</v>
      </c>
      <c r="C279" s="25">
        <v>1</v>
      </c>
      <c r="D279" s="25">
        <v>5</v>
      </c>
      <c r="E279" s="25" t="str">
        <f>CONCATENATE(CHAR(34),A276,CHAR(34))</f>
        <v>"INDE1"</v>
      </c>
      <c r="F279" s="26" t="s">
        <v>0</v>
      </c>
      <c r="G279" s="26" t="s">
        <v>2</v>
      </c>
      <c r="H279" s="27" t="s">
        <v>3</v>
      </c>
    </row>
    <row r="280" spans="1:8" ht="24">
      <c r="A280" s="24" t="str">
        <f>CONCATENATE(A276,"-","5013")</f>
        <v>INDE1-5013</v>
      </c>
      <c r="B280" s="25">
        <v>3</v>
      </c>
      <c r="C280" s="25">
        <f>+D279+1</f>
        <v>6</v>
      </c>
      <c r="D280" s="25">
        <f>+C280+B280-1</f>
        <v>8</v>
      </c>
      <c r="E280" s="32" t="s">
        <v>147</v>
      </c>
      <c r="F280" s="26" t="s">
        <v>0</v>
      </c>
      <c r="G280" s="26" t="s">
        <v>2</v>
      </c>
      <c r="H280" s="27" t="s">
        <v>3</v>
      </c>
    </row>
    <row r="281" spans="1:8" ht="12">
      <c r="A281" s="24" t="str">
        <f>CONCATENATE(A276,"-","5030")</f>
        <v>INDE1-5030</v>
      </c>
      <c r="B281" s="25">
        <v>3</v>
      </c>
      <c r="C281" s="25">
        <f>+D280+1</f>
        <v>9</v>
      </c>
      <c r="D281" s="25">
        <f>+C281+B281-1</f>
        <v>11</v>
      </c>
      <c r="E281" s="25" t="s">
        <v>157</v>
      </c>
      <c r="F281" s="26" t="s">
        <v>12</v>
      </c>
      <c r="G281" s="26" t="s">
        <v>14</v>
      </c>
      <c r="H281" s="27" t="s">
        <v>3</v>
      </c>
    </row>
    <row r="282" spans="1:8" ht="12.75" thickBot="1">
      <c r="A282" s="28" t="str">
        <f>CONCATENATE(A276,"-","5039")</f>
        <v>INDE1-5039</v>
      </c>
      <c r="B282" s="29">
        <v>1</v>
      </c>
      <c r="C282" s="29">
        <f>+D281+1</f>
        <v>12</v>
      </c>
      <c r="D282" s="29">
        <f>+C282+B282-1</f>
        <v>12</v>
      </c>
      <c r="E282" s="29" t="s">
        <v>158</v>
      </c>
      <c r="F282" s="30" t="s">
        <v>0</v>
      </c>
      <c r="G282" s="30" t="s">
        <v>2</v>
      </c>
      <c r="H282" s="31" t="s">
        <v>15</v>
      </c>
    </row>
    <row r="283" ht="13.5" thickBot="1" thickTop="1"/>
    <row r="284" spans="1:8" ht="12.75" thickTop="1">
      <c r="A284" s="40" t="s">
        <v>57</v>
      </c>
      <c r="B284" s="51" t="s">
        <v>132</v>
      </c>
      <c r="C284" s="43"/>
      <c r="D284" s="43"/>
      <c r="E284" s="43"/>
      <c r="F284" s="43"/>
      <c r="G284" s="43"/>
      <c r="H284" s="44"/>
    </row>
    <row r="285" spans="1:8" ht="12">
      <c r="A285" s="41"/>
      <c r="B285" s="37"/>
      <c r="C285" s="38"/>
      <c r="D285" s="38"/>
      <c r="E285" s="38"/>
      <c r="F285" s="38"/>
      <c r="G285" s="38"/>
      <c r="H285" s="39"/>
    </row>
    <row r="286" spans="1:8" ht="12">
      <c r="A286" s="19" t="s">
        <v>9</v>
      </c>
      <c r="B286" s="20" t="s">
        <v>8</v>
      </c>
      <c r="C286" s="20" t="s">
        <v>4</v>
      </c>
      <c r="D286" s="20" t="s">
        <v>5</v>
      </c>
      <c r="E286" s="21" t="s">
        <v>10</v>
      </c>
      <c r="F286" s="22" t="s">
        <v>11</v>
      </c>
      <c r="G286" s="22" t="s">
        <v>6</v>
      </c>
      <c r="H286" s="23" t="s">
        <v>7</v>
      </c>
    </row>
    <row r="287" spans="1:8" ht="12">
      <c r="A287" s="24" t="s">
        <v>1</v>
      </c>
      <c r="B287" s="25">
        <v>5</v>
      </c>
      <c r="C287" s="25">
        <v>1</v>
      </c>
      <c r="D287" s="25">
        <v>5</v>
      </c>
      <c r="E287" s="25" t="str">
        <f>CONCATENATE(CHAR(34),A284,CHAR(34))</f>
        <v>"DTMF1"</v>
      </c>
      <c r="F287" s="26" t="s">
        <v>0</v>
      </c>
      <c r="G287" s="26" t="s">
        <v>2</v>
      </c>
      <c r="H287" s="27" t="s">
        <v>3</v>
      </c>
    </row>
    <row r="288" spans="1:8" ht="24">
      <c r="A288" s="24" t="str">
        <f>CONCATENATE(A284,"-","2005")</f>
        <v>DTMF1-2005</v>
      </c>
      <c r="B288" s="25">
        <v>3</v>
      </c>
      <c r="C288" s="25">
        <f>+D287+1</f>
        <v>6</v>
      </c>
      <c r="D288" s="25">
        <f>+C288+B288-1</f>
        <v>8</v>
      </c>
      <c r="E288" s="32" t="s">
        <v>133</v>
      </c>
      <c r="F288" s="26" t="s">
        <v>0</v>
      </c>
      <c r="G288" s="26" t="s">
        <v>2</v>
      </c>
      <c r="H288" s="27" t="s">
        <v>3</v>
      </c>
    </row>
    <row r="289" spans="1:8" ht="36">
      <c r="A289" s="24" t="str">
        <f>CONCATENATE(A284,"-","2380")</f>
        <v>DTMF1-2380</v>
      </c>
      <c r="B289" s="25">
        <v>8</v>
      </c>
      <c r="C289" s="25">
        <f>+D288+1</f>
        <v>9</v>
      </c>
      <c r="D289" s="25">
        <f>+C289+B289-1</f>
        <v>16</v>
      </c>
      <c r="E289" s="32" t="s">
        <v>131</v>
      </c>
      <c r="F289" s="26" t="s">
        <v>0</v>
      </c>
      <c r="G289" s="26" t="s">
        <v>2</v>
      </c>
      <c r="H289" s="27" t="s">
        <v>15</v>
      </c>
    </row>
    <row r="290" spans="1:8" ht="12.75" thickBot="1">
      <c r="A290" s="28" t="str">
        <f>CONCATENATE(A284,"-","2379")</f>
        <v>DTMF1-2379</v>
      </c>
      <c r="B290" s="29">
        <v>3</v>
      </c>
      <c r="C290" s="29">
        <f>+D289+1</f>
        <v>17</v>
      </c>
      <c r="D290" s="29">
        <f>+C290+B290-1</f>
        <v>19</v>
      </c>
      <c r="E290" s="29" t="s">
        <v>85</v>
      </c>
      <c r="F290" s="30" t="s">
        <v>0</v>
      </c>
      <c r="G290" s="30" t="s">
        <v>2</v>
      </c>
      <c r="H290" s="31" t="s">
        <v>15</v>
      </c>
    </row>
    <row r="291" ht="13.5" thickBot="1" thickTop="1"/>
    <row r="292" spans="1:8" ht="12.75" thickTop="1">
      <c r="A292" s="40" t="s">
        <v>58</v>
      </c>
      <c r="B292" s="42" t="s">
        <v>159</v>
      </c>
      <c r="C292" s="43"/>
      <c r="D292" s="43"/>
      <c r="E292" s="43"/>
      <c r="F292" s="43"/>
      <c r="G292" s="43"/>
      <c r="H292" s="44"/>
    </row>
    <row r="293" spans="1:8" ht="12">
      <c r="A293" s="41"/>
      <c r="B293" s="37"/>
      <c r="C293" s="38"/>
      <c r="D293" s="38"/>
      <c r="E293" s="38"/>
      <c r="F293" s="38"/>
      <c r="G293" s="38"/>
      <c r="H293" s="39"/>
    </row>
    <row r="294" spans="1:8" ht="12">
      <c r="A294" s="19" t="s">
        <v>9</v>
      </c>
      <c r="B294" s="20" t="s">
        <v>8</v>
      </c>
      <c r="C294" s="20" t="s">
        <v>4</v>
      </c>
      <c r="D294" s="20" t="s">
        <v>5</v>
      </c>
      <c r="E294" s="21" t="s">
        <v>10</v>
      </c>
      <c r="F294" s="22" t="s">
        <v>11</v>
      </c>
      <c r="G294" s="22" t="s">
        <v>6</v>
      </c>
      <c r="H294" s="23" t="s">
        <v>7</v>
      </c>
    </row>
    <row r="295" spans="1:8" ht="12">
      <c r="A295" s="24" t="s">
        <v>1</v>
      </c>
      <c r="B295" s="25">
        <v>5</v>
      </c>
      <c r="C295" s="25">
        <v>1</v>
      </c>
      <c r="D295" s="25">
        <v>5</v>
      </c>
      <c r="E295" s="25" t="str">
        <f>CONCATENATE(CHAR(34),A292,CHAR(34))</f>
        <v>"PDIB1"</v>
      </c>
      <c r="F295" s="26" t="s">
        <v>0</v>
      </c>
      <c r="G295" s="26" t="s">
        <v>2</v>
      </c>
      <c r="H295" s="27" t="s">
        <v>3</v>
      </c>
    </row>
    <row r="296" spans="1:8" ht="12.75" thickBot="1">
      <c r="A296" s="28" t="str">
        <f>CONCATENATE(A292,"-","3913")</f>
        <v>PDIB1-3913</v>
      </c>
      <c r="B296" s="29">
        <v>2</v>
      </c>
      <c r="C296" s="29">
        <f>+D295+1</f>
        <v>6</v>
      </c>
      <c r="D296" s="29">
        <f>+C296+B296-1</f>
        <v>7</v>
      </c>
      <c r="E296" s="29" t="s">
        <v>104</v>
      </c>
      <c r="F296" s="30" t="s">
        <v>0</v>
      </c>
      <c r="G296" s="30" t="s">
        <v>2</v>
      </c>
      <c r="H296" s="31" t="s">
        <v>15</v>
      </c>
    </row>
    <row r="297" ht="13.5" thickBot="1" thickTop="1"/>
    <row r="298" spans="1:8" ht="12.75" thickTop="1">
      <c r="A298" s="40" t="s">
        <v>59</v>
      </c>
      <c r="B298" s="42" t="s">
        <v>142</v>
      </c>
      <c r="C298" s="43"/>
      <c r="D298" s="43"/>
      <c r="E298" s="43"/>
      <c r="F298" s="43"/>
      <c r="G298" s="43"/>
      <c r="H298" s="44"/>
    </row>
    <row r="299" spans="1:8" ht="12">
      <c r="A299" s="41"/>
      <c r="B299" s="37"/>
      <c r="C299" s="38"/>
      <c r="D299" s="38"/>
      <c r="E299" s="38"/>
      <c r="F299" s="38"/>
      <c r="G299" s="38"/>
      <c r="H299" s="39"/>
    </row>
    <row r="300" spans="1:8" ht="12">
      <c r="A300" s="19" t="s">
        <v>9</v>
      </c>
      <c r="B300" s="20" t="s">
        <v>8</v>
      </c>
      <c r="C300" s="20" t="s">
        <v>4</v>
      </c>
      <c r="D300" s="20" t="s">
        <v>5</v>
      </c>
      <c r="E300" s="21" t="s">
        <v>10</v>
      </c>
      <c r="F300" s="22" t="s">
        <v>11</v>
      </c>
      <c r="G300" s="22" t="s">
        <v>6</v>
      </c>
      <c r="H300" s="23" t="s">
        <v>7</v>
      </c>
    </row>
    <row r="301" spans="1:8" ht="12">
      <c r="A301" s="24" t="s">
        <v>1</v>
      </c>
      <c r="B301" s="25">
        <v>5</v>
      </c>
      <c r="C301" s="25">
        <v>1</v>
      </c>
      <c r="D301" s="25">
        <v>5</v>
      </c>
      <c r="E301" s="25" t="str">
        <f>CONCATENATE(CHAR(34),A298,CHAR(34))</f>
        <v>"ERCE1"</v>
      </c>
      <c r="F301" s="26" t="s">
        <v>0</v>
      </c>
      <c r="G301" s="26" t="s">
        <v>2</v>
      </c>
      <c r="H301" s="27" t="s">
        <v>3</v>
      </c>
    </row>
    <row r="302" spans="1:8" ht="12">
      <c r="A302" s="24" t="str">
        <f>CONCATENATE(A298,"-","9321")</f>
        <v>ERCE1-9321</v>
      </c>
      <c r="B302" s="25">
        <v>6</v>
      </c>
      <c r="C302" s="25">
        <f>+D301+1</f>
        <v>6</v>
      </c>
      <c r="D302" s="25">
        <f>+C302+B302-1</f>
        <v>11</v>
      </c>
      <c r="E302" s="25" t="s">
        <v>105</v>
      </c>
      <c r="F302" s="26" t="s">
        <v>0</v>
      </c>
      <c r="G302" s="26" t="s">
        <v>2</v>
      </c>
      <c r="H302" s="27" t="s">
        <v>3</v>
      </c>
    </row>
    <row r="303" spans="1:8" ht="12.75" thickBot="1">
      <c r="A303" s="28" t="str">
        <f>CONCATENATE(A298,"-","1131")</f>
        <v>ERCE1-1131</v>
      </c>
      <c r="B303" s="29">
        <v>3</v>
      </c>
      <c r="C303" s="29">
        <f>D302+1</f>
        <v>12</v>
      </c>
      <c r="D303" s="29">
        <f>+C303+B303-1</f>
        <v>14</v>
      </c>
      <c r="E303" s="29" t="s">
        <v>90</v>
      </c>
      <c r="F303" s="30" t="s">
        <v>0</v>
      </c>
      <c r="G303" s="30" t="s">
        <v>2</v>
      </c>
      <c r="H303" s="31" t="s">
        <v>15</v>
      </c>
    </row>
    <row r="304" ht="13.5" thickBot="1" thickTop="1"/>
    <row r="305" spans="1:8" ht="12.75" thickTop="1">
      <c r="A305" s="40" t="s">
        <v>43</v>
      </c>
      <c r="B305" s="42" t="s">
        <v>126</v>
      </c>
      <c r="C305" s="43"/>
      <c r="D305" s="43"/>
      <c r="E305" s="43"/>
      <c r="F305" s="43"/>
      <c r="G305" s="43"/>
      <c r="H305" s="44"/>
    </row>
    <row r="306" spans="1:8" ht="12">
      <c r="A306" s="41"/>
      <c r="B306" s="37" t="s">
        <v>127</v>
      </c>
      <c r="C306" s="38"/>
      <c r="D306" s="38"/>
      <c r="E306" s="38"/>
      <c r="F306" s="38"/>
      <c r="G306" s="38"/>
      <c r="H306" s="39"/>
    </row>
    <row r="307" spans="1:8" ht="12">
      <c r="A307" s="19" t="s">
        <v>9</v>
      </c>
      <c r="B307" s="20" t="s">
        <v>8</v>
      </c>
      <c r="C307" s="20" t="s">
        <v>4</v>
      </c>
      <c r="D307" s="20" t="s">
        <v>5</v>
      </c>
      <c r="E307" s="21" t="s">
        <v>10</v>
      </c>
      <c r="F307" s="22" t="s">
        <v>11</v>
      </c>
      <c r="G307" s="22" t="s">
        <v>6</v>
      </c>
      <c r="H307" s="23" t="s">
        <v>7</v>
      </c>
    </row>
    <row r="308" spans="1:8" ht="12">
      <c r="A308" s="24" t="s">
        <v>1</v>
      </c>
      <c r="B308" s="25">
        <v>5</v>
      </c>
      <c r="C308" s="25">
        <v>1</v>
      </c>
      <c r="D308" s="25">
        <v>5</v>
      </c>
      <c r="E308" s="25" t="str">
        <f>CONCATENATE(CHAR(34),A305,CHAR(34))</f>
        <v>"GSFA1"</v>
      </c>
      <c r="F308" s="26" t="s">
        <v>0</v>
      </c>
      <c r="G308" s="26" t="s">
        <v>2</v>
      </c>
      <c r="H308" s="27" t="s">
        <v>3</v>
      </c>
    </row>
    <row r="309" spans="1:8" ht="12.75" thickBot="1">
      <c r="A309" s="28" t="str">
        <f>CONCATENATE(A305,"-0081")</f>
        <v>GSFA1-0081</v>
      </c>
      <c r="B309" s="29">
        <v>1</v>
      </c>
      <c r="C309" s="29">
        <f>D308+1</f>
        <v>6</v>
      </c>
      <c r="D309" s="29">
        <f>+C309+B309-1</f>
        <v>6</v>
      </c>
      <c r="E309" s="29" t="s">
        <v>106</v>
      </c>
      <c r="F309" s="30" t="s">
        <v>0</v>
      </c>
      <c r="G309" s="30" t="s">
        <v>2</v>
      </c>
      <c r="H309" s="31" t="s">
        <v>3</v>
      </c>
    </row>
    <row r="310" ht="13.5" thickBot="1" thickTop="1"/>
    <row r="311" spans="1:8" ht="12.75" thickTop="1">
      <c r="A311" s="40" t="s">
        <v>60</v>
      </c>
      <c r="B311" s="42" t="s">
        <v>129</v>
      </c>
      <c r="C311" s="43"/>
      <c r="D311" s="43"/>
      <c r="E311" s="43"/>
      <c r="F311" s="43"/>
      <c r="G311" s="43"/>
      <c r="H311" s="44"/>
    </row>
    <row r="312" spans="1:8" ht="12">
      <c r="A312" s="41"/>
      <c r="B312" s="37"/>
      <c r="C312" s="38"/>
      <c r="D312" s="38"/>
      <c r="E312" s="38"/>
      <c r="F312" s="38"/>
      <c r="G312" s="38"/>
      <c r="H312" s="39"/>
    </row>
    <row r="313" spans="1:8" ht="12">
      <c r="A313" s="19" t="s">
        <v>9</v>
      </c>
      <c r="B313" s="20" t="s">
        <v>8</v>
      </c>
      <c r="C313" s="20" t="s">
        <v>4</v>
      </c>
      <c r="D313" s="20" t="s">
        <v>5</v>
      </c>
      <c r="E313" s="21" t="s">
        <v>10</v>
      </c>
      <c r="F313" s="22" t="s">
        <v>11</v>
      </c>
      <c r="G313" s="22" t="s">
        <v>6</v>
      </c>
      <c r="H313" s="23" t="s">
        <v>7</v>
      </c>
    </row>
    <row r="314" spans="1:8" ht="12">
      <c r="A314" s="24" t="s">
        <v>1</v>
      </c>
      <c r="B314" s="25">
        <v>5</v>
      </c>
      <c r="C314" s="25">
        <v>1</v>
      </c>
      <c r="D314" s="25">
        <v>5</v>
      </c>
      <c r="E314" s="25" t="str">
        <f>CONCATENATE(CHAR(34),A311,CHAR(34))</f>
        <v>"GISF1"</v>
      </c>
      <c r="F314" s="26" t="s">
        <v>0</v>
      </c>
      <c r="G314" s="26" t="s">
        <v>2</v>
      </c>
      <c r="H314" s="27" t="s">
        <v>3</v>
      </c>
    </row>
    <row r="315" spans="1:8" ht="12">
      <c r="A315" s="24" t="str">
        <f>CONCATENATE(A311,"-","7365")</f>
        <v>GISF1-7365</v>
      </c>
      <c r="B315" s="25">
        <v>3</v>
      </c>
      <c r="C315" s="25">
        <f>+D314+1</f>
        <v>6</v>
      </c>
      <c r="D315" s="25">
        <f>+C315+B315-1</f>
        <v>8</v>
      </c>
      <c r="E315" s="25" t="s">
        <v>80</v>
      </c>
      <c r="F315" s="26" t="s">
        <v>0</v>
      </c>
      <c r="G315" s="26" t="s">
        <v>2</v>
      </c>
      <c r="H315" s="27" t="s">
        <v>3</v>
      </c>
    </row>
    <row r="316" spans="1:8" ht="12.75" thickBot="1">
      <c r="A316" s="28" t="str">
        <f>CONCATENATE(A311,"-","7187")</f>
        <v>GISF1-7187</v>
      </c>
      <c r="B316" s="29">
        <v>4</v>
      </c>
      <c r="C316" s="29">
        <f>+D315+1</f>
        <v>9</v>
      </c>
      <c r="D316" s="29">
        <f>+C316+B316-1</f>
        <v>12</v>
      </c>
      <c r="E316" s="29" t="s">
        <v>107</v>
      </c>
      <c r="F316" s="30" t="s">
        <v>0</v>
      </c>
      <c r="G316" s="30" t="s">
        <v>2</v>
      </c>
      <c r="H316" s="31" t="s">
        <v>15</v>
      </c>
    </row>
    <row r="317" ht="13.5" thickBot="1" thickTop="1"/>
    <row r="318" spans="1:8" ht="12.75" thickTop="1">
      <c r="A318" s="40" t="s">
        <v>61</v>
      </c>
      <c r="B318" s="42" t="s">
        <v>130</v>
      </c>
      <c r="C318" s="43"/>
      <c r="D318" s="43"/>
      <c r="E318" s="43"/>
      <c r="F318" s="43"/>
      <c r="G318" s="43"/>
      <c r="H318" s="44"/>
    </row>
    <row r="319" spans="1:8" ht="12">
      <c r="A319" s="41"/>
      <c r="B319" s="37"/>
      <c r="C319" s="38"/>
      <c r="D319" s="38"/>
      <c r="E319" s="38"/>
      <c r="F319" s="38"/>
      <c r="G319" s="38"/>
      <c r="H319" s="39"/>
    </row>
    <row r="320" spans="1:8" ht="12">
      <c r="A320" s="19" t="s">
        <v>9</v>
      </c>
      <c r="B320" s="20" t="s">
        <v>8</v>
      </c>
      <c r="C320" s="20" t="s">
        <v>4</v>
      </c>
      <c r="D320" s="20" t="s">
        <v>5</v>
      </c>
      <c r="E320" s="21" t="s">
        <v>10</v>
      </c>
      <c r="F320" s="22" t="s">
        <v>11</v>
      </c>
      <c r="G320" s="22" t="s">
        <v>6</v>
      </c>
      <c r="H320" s="23" t="s">
        <v>7</v>
      </c>
    </row>
    <row r="321" spans="1:8" ht="12">
      <c r="A321" s="24" t="s">
        <v>1</v>
      </c>
      <c r="B321" s="25">
        <v>5</v>
      </c>
      <c r="C321" s="25">
        <v>1</v>
      </c>
      <c r="D321" s="25">
        <v>5</v>
      </c>
      <c r="E321" s="25" t="str">
        <f>CONCATENATE(CHAR(34),A318,CHAR(34))</f>
        <v>"INDF1"</v>
      </c>
      <c r="F321" s="26" t="s">
        <v>0</v>
      </c>
      <c r="G321" s="26" t="s">
        <v>2</v>
      </c>
      <c r="H321" s="27" t="s">
        <v>3</v>
      </c>
    </row>
    <row r="322" spans="1:8" ht="24">
      <c r="A322" s="24" t="str">
        <f>CONCATENATE(A318,"-","5013")</f>
        <v>INDF1-5013</v>
      </c>
      <c r="B322" s="25">
        <v>3</v>
      </c>
      <c r="C322" s="25">
        <f>+D321+1</f>
        <v>6</v>
      </c>
      <c r="D322" s="25">
        <f>+C322+B322-1</f>
        <v>8</v>
      </c>
      <c r="E322" s="32" t="s">
        <v>147</v>
      </c>
      <c r="F322" s="26" t="s">
        <v>0</v>
      </c>
      <c r="G322" s="26" t="s">
        <v>2</v>
      </c>
      <c r="H322" s="27" t="s">
        <v>3</v>
      </c>
    </row>
    <row r="323" spans="1:8" ht="12">
      <c r="A323" s="24" t="str">
        <f>CONCATENATE(A318,"-","5030")</f>
        <v>INDF1-5030</v>
      </c>
      <c r="B323" s="25">
        <v>3</v>
      </c>
      <c r="C323" s="25">
        <f>+D322+1</f>
        <v>9</v>
      </c>
      <c r="D323" s="25">
        <f>+C323+B323-1</f>
        <v>11</v>
      </c>
      <c r="E323" s="25" t="s">
        <v>160</v>
      </c>
      <c r="F323" s="26" t="s">
        <v>12</v>
      </c>
      <c r="G323" s="26" t="s">
        <v>14</v>
      </c>
      <c r="H323" s="27" t="s">
        <v>3</v>
      </c>
    </row>
    <row r="324" spans="1:8" ht="12.75" thickBot="1">
      <c r="A324" s="28" t="str">
        <f>CONCATENATE(A318,"-","5039")</f>
        <v>INDF1-5039</v>
      </c>
      <c r="B324" s="29">
        <v>1</v>
      </c>
      <c r="C324" s="29">
        <f>+D323+1</f>
        <v>12</v>
      </c>
      <c r="D324" s="29">
        <f>+C324+B324-1</f>
        <v>12</v>
      </c>
      <c r="E324" s="29" t="s">
        <v>158</v>
      </c>
      <c r="F324" s="30" t="s">
        <v>0</v>
      </c>
      <c r="G324" s="30" t="s">
        <v>2</v>
      </c>
      <c r="H324" s="31" t="s">
        <v>15</v>
      </c>
    </row>
    <row r="325" ht="13.5" thickBot="1" thickTop="1"/>
    <row r="326" spans="1:8" ht="12.75" thickTop="1">
      <c r="A326" s="40" t="s">
        <v>62</v>
      </c>
      <c r="B326" s="51" t="s">
        <v>161</v>
      </c>
      <c r="C326" s="43"/>
      <c r="D326" s="43"/>
      <c r="E326" s="43"/>
      <c r="F326" s="43"/>
      <c r="G326" s="43"/>
      <c r="H326" s="44"/>
    </row>
    <row r="327" spans="1:8" ht="12">
      <c r="A327" s="41"/>
      <c r="B327" s="37"/>
      <c r="C327" s="38"/>
      <c r="D327" s="38"/>
      <c r="E327" s="38"/>
      <c r="F327" s="38"/>
      <c r="G327" s="38"/>
      <c r="H327" s="39"/>
    </row>
    <row r="328" spans="1:8" ht="12">
      <c r="A328" s="19" t="s">
        <v>9</v>
      </c>
      <c r="B328" s="20" t="s">
        <v>8</v>
      </c>
      <c r="C328" s="20" t="s">
        <v>4</v>
      </c>
      <c r="D328" s="20" t="s">
        <v>5</v>
      </c>
      <c r="E328" s="21" t="s">
        <v>10</v>
      </c>
      <c r="F328" s="22" t="s">
        <v>11</v>
      </c>
      <c r="G328" s="22" t="s">
        <v>6</v>
      </c>
      <c r="H328" s="23" t="s">
        <v>7</v>
      </c>
    </row>
    <row r="329" spans="1:8" ht="12">
      <c r="A329" s="24" t="s">
        <v>1</v>
      </c>
      <c r="B329" s="25">
        <v>5</v>
      </c>
      <c r="C329" s="25">
        <v>1</v>
      </c>
      <c r="D329" s="25">
        <v>5</v>
      </c>
      <c r="E329" s="25" t="str">
        <f>CONCATENATE(CHAR(34),A326,CHAR(34))</f>
        <v>"DTMG1"</v>
      </c>
      <c r="F329" s="26" t="s">
        <v>0</v>
      </c>
      <c r="G329" s="26" t="s">
        <v>2</v>
      </c>
      <c r="H329" s="27" t="s">
        <v>3</v>
      </c>
    </row>
    <row r="330" spans="1:8" ht="36">
      <c r="A330" s="24" t="str">
        <f>CONCATENATE(A326,"-","2005")</f>
        <v>DTMG1-2005</v>
      </c>
      <c r="B330" s="25">
        <v>3</v>
      </c>
      <c r="C330" s="25">
        <f>+D329+1</f>
        <v>6</v>
      </c>
      <c r="D330" s="25">
        <f>+C330+B330-1</f>
        <v>8</v>
      </c>
      <c r="E330" s="32" t="s">
        <v>162</v>
      </c>
      <c r="F330" s="26" t="s">
        <v>0</v>
      </c>
      <c r="G330" s="26" t="s">
        <v>2</v>
      </c>
      <c r="H330" s="27" t="s">
        <v>3</v>
      </c>
    </row>
    <row r="331" spans="1:8" ht="48">
      <c r="A331" s="24" t="str">
        <f>CONCATENATE(A326,"-","2380")</f>
        <v>DTMG1-2380</v>
      </c>
      <c r="B331" s="25">
        <v>8</v>
      </c>
      <c r="C331" s="25">
        <f>+D330+1</f>
        <v>9</v>
      </c>
      <c r="D331" s="25">
        <f>+C331+B331-1</f>
        <v>16</v>
      </c>
      <c r="E331" s="32" t="s">
        <v>163</v>
      </c>
      <c r="F331" s="26" t="s">
        <v>0</v>
      </c>
      <c r="G331" s="26" t="s">
        <v>2</v>
      </c>
      <c r="H331" s="27" t="s">
        <v>15</v>
      </c>
    </row>
    <row r="332" spans="1:8" ht="12.75" thickBot="1">
      <c r="A332" s="28" t="str">
        <f>CONCATENATE(A326,"-","2379")</f>
        <v>DTMG1-2379</v>
      </c>
      <c r="B332" s="29">
        <v>3</v>
      </c>
      <c r="C332" s="29">
        <f>+D331+1</f>
        <v>17</v>
      </c>
      <c r="D332" s="29">
        <f>+C332+B332-1</f>
        <v>19</v>
      </c>
      <c r="E332" s="29" t="s">
        <v>85</v>
      </c>
      <c r="F332" s="30" t="s">
        <v>0</v>
      </c>
      <c r="G332" s="30" t="s">
        <v>2</v>
      </c>
      <c r="H332" s="31" t="s">
        <v>15</v>
      </c>
    </row>
    <row r="333" ht="13.5" thickBot="1" thickTop="1"/>
    <row r="334" spans="1:8" ht="12.75" thickTop="1">
      <c r="A334" s="40" t="s">
        <v>63</v>
      </c>
      <c r="B334" s="42" t="s">
        <v>142</v>
      </c>
      <c r="C334" s="43"/>
      <c r="D334" s="43"/>
      <c r="E334" s="43"/>
      <c r="F334" s="43"/>
      <c r="G334" s="43"/>
      <c r="H334" s="44"/>
    </row>
    <row r="335" spans="1:8" ht="12">
      <c r="A335" s="41"/>
      <c r="B335" s="37"/>
      <c r="C335" s="38"/>
      <c r="D335" s="38"/>
      <c r="E335" s="38"/>
      <c r="F335" s="38"/>
      <c r="G335" s="38"/>
      <c r="H335" s="39"/>
    </row>
    <row r="336" spans="1:8" ht="12">
      <c r="A336" s="19" t="s">
        <v>9</v>
      </c>
      <c r="B336" s="20" t="s">
        <v>8</v>
      </c>
      <c r="C336" s="20" t="s">
        <v>4</v>
      </c>
      <c r="D336" s="20" t="s">
        <v>5</v>
      </c>
      <c r="E336" s="21" t="s">
        <v>10</v>
      </c>
      <c r="F336" s="22" t="s">
        <v>11</v>
      </c>
      <c r="G336" s="22" t="s">
        <v>6</v>
      </c>
      <c r="H336" s="23" t="s">
        <v>7</v>
      </c>
    </row>
    <row r="337" spans="1:8" ht="12">
      <c r="A337" s="24" t="s">
        <v>1</v>
      </c>
      <c r="B337" s="25">
        <v>5</v>
      </c>
      <c r="C337" s="25">
        <v>1</v>
      </c>
      <c r="D337" s="25">
        <v>5</v>
      </c>
      <c r="E337" s="25" t="str">
        <f>CONCATENATE(CHAR(34),A334,CHAR(34))</f>
        <v>"ERCF1"</v>
      </c>
      <c r="F337" s="26" t="s">
        <v>0</v>
      </c>
      <c r="G337" s="26" t="s">
        <v>2</v>
      </c>
      <c r="H337" s="27" t="s">
        <v>3</v>
      </c>
    </row>
    <row r="338" spans="1:8" ht="12">
      <c r="A338" s="24" t="str">
        <f>CONCATENATE(A334,"-","9321")</f>
        <v>ERCF1-9321</v>
      </c>
      <c r="B338" s="25">
        <v>6</v>
      </c>
      <c r="C338" s="25">
        <f>+D337+1</f>
        <v>6</v>
      </c>
      <c r="D338" s="25">
        <f>+C338+B338-1</f>
        <v>11</v>
      </c>
      <c r="E338" s="25" t="s">
        <v>108</v>
      </c>
      <c r="F338" s="26" t="s">
        <v>0</v>
      </c>
      <c r="G338" s="26" t="s">
        <v>2</v>
      </c>
      <c r="H338" s="27" t="s">
        <v>3</v>
      </c>
    </row>
    <row r="339" spans="1:8" ht="12.75" thickBot="1">
      <c r="A339" s="28" t="str">
        <f>CONCATENATE(A334,"-","1131")</f>
        <v>ERCF1-1131</v>
      </c>
      <c r="B339" s="29">
        <v>3</v>
      </c>
      <c r="C339" s="29">
        <f>D338+1</f>
        <v>12</v>
      </c>
      <c r="D339" s="29">
        <f>+C339+B339-1</f>
        <v>14</v>
      </c>
      <c r="E339" s="29" t="s">
        <v>90</v>
      </c>
      <c r="F339" s="30" t="s">
        <v>0</v>
      </c>
      <c r="G339" s="30" t="s">
        <v>2</v>
      </c>
      <c r="H339" s="31" t="s">
        <v>15</v>
      </c>
    </row>
    <row r="340" ht="13.5" thickBot="1" thickTop="1"/>
    <row r="341" spans="1:8" ht="12.75" thickTop="1">
      <c r="A341" s="40" t="s">
        <v>44</v>
      </c>
      <c r="B341" s="42" t="s">
        <v>126</v>
      </c>
      <c r="C341" s="43"/>
      <c r="D341" s="43"/>
      <c r="E341" s="43"/>
      <c r="F341" s="43"/>
      <c r="G341" s="43"/>
      <c r="H341" s="44"/>
    </row>
    <row r="342" spans="1:8" ht="12">
      <c r="A342" s="41"/>
      <c r="B342" s="37" t="s">
        <v>127</v>
      </c>
      <c r="C342" s="38"/>
      <c r="D342" s="38"/>
      <c r="E342" s="38"/>
      <c r="F342" s="38"/>
      <c r="G342" s="38"/>
      <c r="H342" s="39"/>
    </row>
    <row r="343" spans="1:8" ht="12">
      <c r="A343" s="19" t="s">
        <v>9</v>
      </c>
      <c r="B343" s="20" t="s">
        <v>8</v>
      </c>
      <c r="C343" s="20" t="s">
        <v>4</v>
      </c>
      <c r="D343" s="20" t="s">
        <v>5</v>
      </c>
      <c r="E343" s="21" t="s">
        <v>10</v>
      </c>
      <c r="F343" s="22" t="s">
        <v>11</v>
      </c>
      <c r="G343" s="22" t="s">
        <v>6</v>
      </c>
      <c r="H343" s="23" t="s">
        <v>7</v>
      </c>
    </row>
    <row r="344" spans="1:8" ht="12">
      <c r="A344" s="24" t="s">
        <v>1</v>
      </c>
      <c r="B344" s="25">
        <v>5</v>
      </c>
      <c r="C344" s="25">
        <v>1</v>
      </c>
      <c r="D344" s="25">
        <v>5</v>
      </c>
      <c r="E344" s="25" t="str">
        <f>CONCATENATE(CHAR(34),A341,CHAR(34))</f>
        <v>"GSGA1"</v>
      </c>
      <c r="F344" s="26" t="s">
        <v>0</v>
      </c>
      <c r="G344" s="26" t="s">
        <v>2</v>
      </c>
      <c r="H344" s="27" t="s">
        <v>3</v>
      </c>
    </row>
    <row r="345" spans="1:8" ht="12.75" thickBot="1">
      <c r="A345" s="28" t="str">
        <f>CONCATENATE(A341,"-0081")</f>
        <v>GSGA1-0081</v>
      </c>
      <c r="B345" s="29">
        <v>1</v>
      </c>
      <c r="C345" s="29">
        <f>D344+1</f>
        <v>6</v>
      </c>
      <c r="D345" s="29">
        <f>+C345+B345-1</f>
        <v>6</v>
      </c>
      <c r="E345" s="29" t="s">
        <v>109</v>
      </c>
      <c r="F345" s="30" t="s">
        <v>0</v>
      </c>
      <c r="G345" s="30" t="s">
        <v>2</v>
      </c>
      <c r="H345" s="31" t="s">
        <v>3</v>
      </c>
    </row>
    <row r="346" ht="13.5" thickBot="1" thickTop="1"/>
    <row r="347" spans="1:8" ht="12.75" thickTop="1">
      <c r="A347" s="40" t="s">
        <v>64</v>
      </c>
      <c r="B347" s="42" t="s">
        <v>129</v>
      </c>
      <c r="C347" s="43"/>
      <c r="D347" s="43"/>
      <c r="E347" s="43"/>
      <c r="F347" s="43"/>
      <c r="G347" s="43"/>
      <c r="H347" s="44"/>
    </row>
    <row r="348" spans="1:8" ht="12">
      <c r="A348" s="41"/>
      <c r="B348" s="37"/>
      <c r="C348" s="38"/>
      <c r="D348" s="38"/>
      <c r="E348" s="38"/>
      <c r="F348" s="38"/>
      <c r="G348" s="38"/>
      <c r="H348" s="39"/>
    </row>
    <row r="349" spans="1:8" ht="12">
      <c r="A349" s="19" t="s">
        <v>9</v>
      </c>
      <c r="B349" s="20" t="s">
        <v>8</v>
      </c>
      <c r="C349" s="20" t="s">
        <v>4</v>
      </c>
      <c r="D349" s="20" t="s">
        <v>5</v>
      </c>
      <c r="E349" s="21" t="s">
        <v>10</v>
      </c>
      <c r="F349" s="22" t="s">
        <v>11</v>
      </c>
      <c r="G349" s="22" t="s">
        <v>6</v>
      </c>
      <c r="H349" s="23" t="s">
        <v>7</v>
      </c>
    </row>
    <row r="350" spans="1:8" ht="12">
      <c r="A350" s="24" t="s">
        <v>1</v>
      </c>
      <c r="B350" s="25">
        <v>5</v>
      </c>
      <c r="C350" s="25">
        <v>1</v>
      </c>
      <c r="D350" s="25">
        <v>5</v>
      </c>
      <c r="E350" s="25" t="str">
        <f>CONCATENATE(CHAR(34),A347,CHAR(34))</f>
        <v>"GISG1"</v>
      </c>
      <c r="F350" s="26" t="s">
        <v>0</v>
      </c>
      <c r="G350" s="26" t="s">
        <v>2</v>
      </c>
      <c r="H350" s="27" t="s">
        <v>3</v>
      </c>
    </row>
    <row r="351" spans="1:8" ht="12">
      <c r="A351" s="24" t="str">
        <f>CONCATENATE(A347,"-","7365")</f>
        <v>GISG1-7365</v>
      </c>
      <c r="B351" s="25">
        <v>3</v>
      </c>
      <c r="C351" s="25">
        <f>+D350+1</f>
        <v>6</v>
      </c>
      <c r="D351" s="25">
        <f>+C351+B351-1</f>
        <v>8</v>
      </c>
      <c r="E351" s="25" t="s">
        <v>80</v>
      </c>
      <c r="F351" s="26" t="s">
        <v>0</v>
      </c>
      <c r="G351" s="26" t="s">
        <v>2</v>
      </c>
      <c r="H351" s="27" t="s">
        <v>3</v>
      </c>
    </row>
    <row r="352" spans="1:8" ht="12.75" thickBot="1">
      <c r="A352" s="28" t="str">
        <f>CONCATENATE(A347,"-","7187")</f>
        <v>GISG1-7187</v>
      </c>
      <c r="B352" s="29">
        <v>4</v>
      </c>
      <c r="C352" s="29">
        <f>+D351+1</f>
        <v>9</v>
      </c>
      <c r="D352" s="29">
        <f>+C352+B352-1</f>
        <v>12</v>
      </c>
      <c r="E352" s="29" t="s">
        <v>110</v>
      </c>
      <c r="F352" s="30" t="s">
        <v>0</v>
      </c>
      <c r="G352" s="30" t="s">
        <v>2</v>
      </c>
      <c r="H352" s="31" t="s">
        <v>15</v>
      </c>
    </row>
    <row r="353" ht="13.5" thickBot="1" thickTop="1"/>
    <row r="354" spans="1:8" ht="12.75" thickTop="1">
      <c r="A354" s="40" t="s">
        <v>65</v>
      </c>
      <c r="B354" s="42" t="s">
        <v>130</v>
      </c>
      <c r="C354" s="43"/>
      <c r="D354" s="43"/>
      <c r="E354" s="43"/>
      <c r="F354" s="43"/>
      <c r="G354" s="43"/>
      <c r="H354" s="44"/>
    </row>
    <row r="355" spans="1:8" ht="12">
      <c r="A355" s="41"/>
      <c r="B355" s="37"/>
      <c r="C355" s="38"/>
      <c r="D355" s="38"/>
      <c r="E355" s="38"/>
      <c r="F355" s="38"/>
      <c r="G355" s="38"/>
      <c r="H355" s="39"/>
    </row>
    <row r="356" spans="1:8" ht="12">
      <c r="A356" s="19" t="s">
        <v>9</v>
      </c>
      <c r="B356" s="20" t="s">
        <v>8</v>
      </c>
      <c r="C356" s="20" t="s">
        <v>4</v>
      </c>
      <c r="D356" s="20" t="s">
        <v>5</v>
      </c>
      <c r="E356" s="21" t="s">
        <v>10</v>
      </c>
      <c r="F356" s="22" t="s">
        <v>11</v>
      </c>
      <c r="G356" s="22" t="s">
        <v>6</v>
      </c>
      <c r="H356" s="23" t="s">
        <v>7</v>
      </c>
    </row>
    <row r="357" spans="1:8" ht="12">
      <c r="A357" s="24" t="s">
        <v>1</v>
      </c>
      <c r="B357" s="25">
        <v>5</v>
      </c>
      <c r="C357" s="25">
        <v>1</v>
      </c>
      <c r="D357" s="25">
        <v>5</v>
      </c>
      <c r="E357" s="25" t="str">
        <f>CONCATENATE(CHAR(34),A354,CHAR(34))</f>
        <v>"INDG1"</v>
      </c>
      <c r="F357" s="26" t="s">
        <v>0</v>
      </c>
      <c r="G357" s="26" t="s">
        <v>2</v>
      </c>
      <c r="H357" s="27" t="s">
        <v>3</v>
      </c>
    </row>
    <row r="358" spans="1:8" ht="24">
      <c r="A358" s="24" t="str">
        <f>CONCATENATE(A354,"-","5013")</f>
        <v>INDG1-5013</v>
      </c>
      <c r="B358" s="25">
        <v>3</v>
      </c>
      <c r="C358" s="25">
        <f>+D357+1</f>
        <v>6</v>
      </c>
      <c r="D358" s="25">
        <f>+C358+B358-1</f>
        <v>8</v>
      </c>
      <c r="E358" s="32" t="s">
        <v>147</v>
      </c>
      <c r="F358" s="26" t="s">
        <v>0</v>
      </c>
      <c r="G358" s="26" t="s">
        <v>2</v>
      </c>
      <c r="H358" s="27" t="s">
        <v>3</v>
      </c>
    </row>
    <row r="359" spans="1:8" ht="12">
      <c r="A359" s="24" t="str">
        <f>CONCATENATE(A354,"-","5030")</f>
        <v>INDG1-5030</v>
      </c>
      <c r="B359" s="25">
        <v>3</v>
      </c>
      <c r="C359" s="25">
        <f>+D358+1</f>
        <v>9</v>
      </c>
      <c r="D359" s="25">
        <f>+C359+B359-1</f>
        <v>11</v>
      </c>
      <c r="E359" s="25" t="s">
        <v>111</v>
      </c>
      <c r="F359" s="26" t="s">
        <v>12</v>
      </c>
      <c r="G359" s="26" t="s">
        <v>14</v>
      </c>
      <c r="H359" s="27" t="s">
        <v>3</v>
      </c>
    </row>
    <row r="360" spans="1:8" ht="12.75" thickBot="1">
      <c r="A360" s="28" t="str">
        <f>CONCATENATE(A354,"-","5039")</f>
        <v>INDG1-5039</v>
      </c>
      <c r="B360" s="29">
        <v>1</v>
      </c>
      <c r="C360" s="29">
        <f>+D359+1</f>
        <v>12</v>
      </c>
      <c r="D360" s="29">
        <f>+C360+B360-1</f>
        <v>12</v>
      </c>
      <c r="E360" s="29" t="s">
        <v>84</v>
      </c>
      <c r="F360" s="30" t="s">
        <v>0</v>
      </c>
      <c r="G360" s="30" t="s">
        <v>2</v>
      </c>
      <c r="H360" s="31" t="s">
        <v>15</v>
      </c>
    </row>
    <row r="361" ht="13.5" thickBot="1" thickTop="1"/>
    <row r="362" spans="1:8" ht="12.75" thickTop="1">
      <c r="A362" s="40" t="s">
        <v>66</v>
      </c>
      <c r="B362" s="51" t="s">
        <v>132</v>
      </c>
      <c r="C362" s="43"/>
      <c r="D362" s="43"/>
      <c r="E362" s="43"/>
      <c r="F362" s="43"/>
      <c r="G362" s="43"/>
      <c r="H362" s="44"/>
    </row>
    <row r="363" spans="1:8" ht="12">
      <c r="A363" s="41"/>
      <c r="B363" s="37"/>
      <c r="C363" s="38"/>
      <c r="D363" s="38"/>
      <c r="E363" s="38"/>
      <c r="F363" s="38"/>
      <c r="G363" s="38"/>
      <c r="H363" s="39"/>
    </row>
    <row r="364" spans="1:8" ht="12">
      <c r="A364" s="19" t="s">
        <v>9</v>
      </c>
      <c r="B364" s="20" t="s">
        <v>8</v>
      </c>
      <c r="C364" s="20" t="s">
        <v>4</v>
      </c>
      <c r="D364" s="20" t="s">
        <v>5</v>
      </c>
      <c r="E364" s="21" t="s">
        <v>10</v>
      </c>
      <c r="F364" s="22" t="s">
        <v>11</v>
      </c>
      <c r="G364" s="22" t="s">
        <v>6</v>
      </c>
      <c r="H364" s="23" t="s">
        <v>7</v>
      </c>
    </row>
    <row r="365" spans="1:8" ht="12">
      <c r="A365" s="24" t="s">
        <v>1</v>
      </c>
      <c r="B365" s="25">
        <v>5</v>
      </c>
      <c r="C365" s="25">
        <v>1</v>
      </c>
      <c r="D365" s="25">
        <v>5</v>
      </c>
      <c r="E365" s="25" t="str">
        <f>CONCATENATE(CHAR(34),A362,CHAR(34))</f>
        <v>"DTMH1"</v>
      </c>
      <c r="F365" s="26" t="s">
        <v>0</v>
      </c>
      <c r="G365" s="26" t="s">
        <v>2</v>
      </c>
      <c r="H365" s="27" t="s">
        <v>3</v>
      </c>
    </row>
    <row r="366" spans="1:8" ht="24">
      <c r="A366" s="24" t="str">
        <f>CONCATENATE(A362,"-","2005")</f>
        <v>DTMH1-2005</v>
      </c>
      <c r="B366" s="25">
        <v>3</v>
      </c>
      <c r="C366" s="25">
        <f>+D365+1</f>
        <v>6</v>
      </c>
      <c r="D366" s="25">
        <f>+C366+B366-1</f>
        <v>8</v>
      </c>
      <c r="E366" s="32" t="s">
        <v>133</v>
      </c>
      <c r="F366" s="26" t="s">
        <v>0</v>
      </c>
      <c r="G366" s="26" t="s">
        <v>2</v>
      </c>
      <c r="H366" s="27" t="s">
        <v>3</v>
      </c>
    </row>
    <row r="367" spans="1:8" ht="36">
      <c r="A367" s="24" t="str">
        <f>CONCATENATE(A362,"-","2380")</f>
        <v>DTMH1-2380</v>
      </c>
      <c r="B367" s="25">
        <v>8</v>
      </c>
      <c r="C367" s="25">
        <f>+D366+1</f>
        <v>9</v>
      </c>
      <c r="D367" s="25">
        <f>+C367+B367-1</f>
        <v>16</v>
      </c>
      <c r="E367" s="32" t="s">
        <v>131</v>
      </c>
      <c r="F367" s="26" t="s">
        <v>0</v>
      </c>
      <c r="G367" s="26" t="s">
        <v>2</v>
      </c>
      <c r="H367" s="27" t="s">
        <v>15</v>
      </c>
    </row>
    <row r="368" spans="1:8" ht="12.75" thickBot="1">
      <c r="A368" s="28" t="str">
        <f>CONCATENATE(A362,"-","2379")</f>
        <v>DTMH1-2379</v>
      </c>
      <c r="B368" s="29">
        <v>3</v>
      </c>
      <c r="C368" s="29">
        <f>+D367+1</f>
        <v>17</v>
      </c>
      <c r="D368" s="29">
        <f>+C368+B368-1</f>
        <v>19</v>
      </c>
      <c r="E368" s="29" t="s">
        <v>85</v>
      </c>
      <c r="F368" s="30" t="s">
        <v>0</v>
      </c>
      <c r="G368" s="30" t="s">
        <v>2</v>
      </c>
      <c r="H368" s="31" t="s">
        <v>15</v>
      </c>
    </row>
    <row r="369" ht="13.5" thickBot="1" thickTop="1"/>
    <row r="370" spans="1:8" ht="12.75" thickTop="1">
      <c r="A370" s="40" t="s">
        <v>67</v>
      </c>
      <c r="B370" s="42" t="s">
        <v>164</v>
      </c>
      <c r="C370" s="43"/>
      <c r="D370" s="43"/>
      <c r="E370" s="43"/>
      <c r="F370" s="43"/>
      <c r="G370" s="43"/>
      <c r="H370" s="44"/>
    </row>
    <row r="371" spans="1:8" ht="12">
      <c r="A371" s="41"/>
      <c r="B371" s="37"/>
      <c r="C371" s="38"/>
      <c r="D371" s="38"/>
      <c r="E371" s="38"/>
      <c r="F371" s="38"/>
      <c r="G371" s="38"/>
      <c r="H371" s="39"/>
    </row>
    <row r="372" spans="1:8" ht="12">
      <c r="A372" s="19" t="s">
        <v>9</v>
      </c>
      <c r="B372" s="20" t="s">
        <v>8</v>
      </c>
      <c r="C372" s="20" t="s">
        <v>4</v>
      </c>
      <c r="D372" s="20" t="s">
        <v>5</v>
      </c>
      <c r="E372" s="21" t="s">
        <v>10</v>
      </c>
      <c r="F372" s="22" t="s">
        <v>11</v>
      </c>
      <c r="G372" s="22" t="s">
        <v>6</v>
      </c>
      <c r="H372" s="23" t="s">
        <v>7</v>
      </c>
    </row>
    <row r="373" spans="1:8" ht="12">
      <c r="A373" s="24" t="s">
        <v>1</v>
      </c>
      <c r="B373" s="25">
        <v>5</v>
      </c>
      <c r="C373" s="25">
        <v>1</v>
      </c>
      <c r="D373" s="25">
        <v>5</v>
      </c>
      <c r="E373" s="25" t="str">
        <f>CONCATENATE(CHAR(34),A370,CHAR(34))</f>
        <v>"ADRA1"</v>
      </c>
      <c r="F373" s="26" t="s">
        <v>0</v>
      </c>
      <c r="G373" s="26" t="s">
        <v>2</v>
      </c>
      <c r="H373" s="27" t="s">
        <v>3</v>
      </c>
    </row>
    <row r="374" spans="1:8" ht="12">
      <c r="A374" s="24" t="str">
        <f>CONCATENATE(A370,"-","3785")</f>
        <v>ADRA1-3785</v>
      </c>
      <c r="B374" s="25">
        <v>3</v>
      </c>
      <c r="C374" s="25">
        <f aca="true" t="shared" si="1" ref="C374:C382">+D373+1</f>
        <v>6</v>
      </c>
      <c r="D374" s="25">
        <f>+C374+B374-1</f>
        <v>8</v>
      </c>
      <c r="E374" s="25" t="s">
        <v>165</v>
      </c>
      <c r="F374" s="26" t="s">
        <v>0</v>
      </c>
      <c r="G374" s="26" t="s">
        <v>2</v>
      </c>
      <c r="H374" s="27" t="s">
        <v>3</v>
      </c>
    </row>
    <row r="375" spans="1:8" ht="12">
      <c r="A375" s="24" t="str">
        <f>CONCATENATE(A370,"-","3794-1")</f>
        <v>ADRA1-3794-1</v>
      </c>
      <c r="B375" s="25">
        <v>35</v>
      </c>
      <c r="C375" s="25">
        <f t="shared" si="1"/>
        <v>9</v>
      </c>
      <c r="D375" s="25">
        <f aca="true" t="shared" si="2" ref="D375:D382">+C375+B375-1</f>
        <v>43</v>
      </c>
      <c r="E375" s="25" t="s">
        <v>112</v>
      </c>
      <c r="F375" s="26" t="s">
        <v>0</v>
      </c>
      <c r="G375" s="26" t="s">
        <v>2</v>
      </c>
      <c r="H375" s="27" t="s">
        <v>15</v>
      </c>
    </row>
    <row r="376" spans="1:8" ht="12">
      <c r="A376" s="24" t="str">
        <f>CONCATENATE(A370,"-","3794-2")</f>
        <v>ADRA1-3794-2</v>
      </c>
      <c r="B376" s="25">
        <v>5</v>
      </c>
      <c r="C376" s="25">
        <f t="shared" si="1"/>
        <v>44</v>
      </c>
      <c r="D376" s="25">
        <f t="shared" si="2"/>
        <v>48</v>
      </c>
      <c r="E376" s="25" t="s">
        <v>124</v>
      </c>
      <c r="F376" s="26" t="s">
        <v>0</v>
      </c>
      <c r="G376" s="26" t="s">
        <v>2</v>
      </c>
      <c r="H376" s="27" t="s">
        <v>15</v>
      </c>
    </row>
    <row r="377" spans="1:8" ht="12">
      <c r="A377" s="24" t="str">
        <f>CONCATENATE(A370,"-","3794-3")</f>
        <v>ADRA1-3794-3</v>
      </c>
      <c r="B377" s="25">
        <v>32</v>
      </c>
      <c r="C377" s="25">
        <f t="shared" si="1"/>
        <v>49</v>
      </c>
      <c r="D377" s="25">
        <f t="shared" si="2"/>
        <v>80</v>
      </c>
      <c r="E377" s="25" t="s">
        <v>113</v>
      </c>
      <c r="F377" s="26" t="s">
        <v>0</v>
      </c>
      <c r="G377" s="26" t="s">
        <v>2</v>
      </c>
      <c r="H377" s="27" t="s">
        <v>15</v>
      </c>
    </row>
    <row r="378" spans="1:8" ht="12">
      <c r="A378" s="24" t="str">
        <f>CONCATENATE(A370,"-","3794-4")</f>
        <v>ADRA1-3794-4</v>
      </c>
      <c r="B378" s="25">
        <v>4</v>
      </c>
      <c r="C378" s="25">
        <f t="shared" si="1"/>
        <v>81</v>
      </c>
      <c r="D378" s="25">
        <f t="shared" si="2"/>
        <v>84</v>
      </c>
      <c r="E378" s="25" t="s">
        <v>114</v>
      </c>
      <c r="F378" s="26" t="s">
        <v>0</v>
      </c>
      <c r="G378" s="26" t="s">
        <v>2</v>
      </c>
      <c r="H378" s="27" t="s">
        <v>15</v>
      </c>
    </row>
    <row r="379" spans="1:8" ht="12">
      <c r="A379" s="24" t="str">
        <f>CONCATENATE(A370,"-","3794-5")</f>
        <v>ADRA1-3794-5</v>
      </c>
      <c r="B379" s="25">
        <v>4</v>
      </c>
      <c r="C379" s="25">
        <f t="shared" si="1"/>
        <v>85</v>
      </c>
      <c r="D379" s="25">
        <f t="shared" si="2"/>
        <v>88</v>
      </c>
      <c r="E379" s="25" t="s">
        <v>115</v>
      </c>
      <c r="F379" s="26" t="s">
        <v>0</v>
      </c>
      <c r="G379" s="26" t="s">
        <v>2</v>
      </c>
      <c r="H379" s="27" t="s">
        <v>15</v>
      </c>
    </row>
    <row r="380" spans="1:8" ht="12">
      <c r="A380" s="24" t="str">
        <f>CONCATENATE(A370,"-","3251")</f>
        <v>ADRA1-3251</v>
      </c>
      <c r="B380" s="25">
        <v>9</v>
      </c>
      <c r="C380" s="25">
        <f t="shared" si="1"/>
        <v>89</v>
      </c>
      <c r="D380" s="25">
        <f>+C380+B380-1</f>
        <v>97</v>
      </c>
      <c r="E380" s="25" t="s">
        <v>116</v>
      </c>
      <c r="F380" s="26" t="s">
        <v>0</v>
      </c>
      <c r="G380" s="26" t="s">
        <v>2</v>
      </c>
      <c r="H380" s="27" t="s">
        <v>15</v>
      </c>
    </row>
    <row r="381" spans="1:8" ht="12">
      <c r="A381" s="24" t="str">
        <f>CONCATENATE(A370,"-","3229")</f>
        <v>ADRA1-3229</v>
      </c>
      <c r="B381" s="25">
        <v>7</v>
      </c>
      <c r="C381" s="25">
        <f t="shared" si="1"/>
        <v>98</v>
      </c>
      <c r="D381" s="25">
        <f>+C381+B381-1</f>
        <v>104</v>
      </c>
      <c r="E381" s="25" t="s">
        <v>117</v>
      </c>
      <c r="F381" s="26" t="s">
        <v>0</v>
      </c>
      <c r="G381" s="26" t="s">
        <v>2</v>
      </c>
      <c r="H381" s="27" t="s">
        <v>15</v>
      </c>
    </row>
    <row r="382" spans="1:8" ht="12.75" thickBot="1">
      <c r="A382" s="28" t="str">
        <f>CONCATENATE(A370,"-","3225")</f>
        <v>ADRA1-3225</v>
      </c>
      <c r="B382" s="29">
        <v>7</v>
      </c>
      <c r="C382" s="29">
        <f t="shared" si="1"/>
        <v>105</v>
      </c>
      <c r="D382" s="29">
        <f t="shared" si="2"/>
        <v>111</v>
      </c>
      <c r="E382" s="29" t="s">
        <v>118</v>
      </c>
      <c r="F382" s="30" t="s">
        <v>0</v>
      </c>
      <c r="G382" s="30" t="s">
        <v>2</v>
      </c>
      <c r="H382" s="31" t="s">
        <v>15</v>
      </c>
    </row>
    <row r="383" ht="13.5" thickBot="1" thickTop="1"/>
    <row r="384" spans="1:8" ht="12.75" thickTop="1">
      <c r="A384" s="40" t="s">
        <v>68</v>
      </c>
      <c r="B384" s="42" t="s">
        <v>142</v>
      </c>
      <c r="C384" s="43"/>
      <c r="D384" s="43"/>
      <c r="E384" s="43"/>
      <c r="F384" s="43"/>
      <c r="G384" s="43"/>
      <c r="H384" s="44"/>
    </row>
    <row r="385" spans="1:8" ht="12">
      <c r="A385" s="41"/>
      <c r="B385" s="37"/>
      <c r="C385" s="38"/>
      <c r="D385" s="38"/>
      <c r="E385" s="38"/>
      <c r="F385" s="38"/>
      <c r="G385" s="38"/>
      <c r="H385" s="39"/>
    </row>
    <row r="386" spans="1:8" ht="12">
      <c r="A386" s="19" t="s">
        <v>9</v>
      </c>
      <c r="B386" s="20" t="s">
        <v>8</v>
      </c>
      <c r="C386" s="20" t="s">
        <v>4</v>
      </c>
      <c r="D386" s="20" t="s">
        <v>5</v>
      </c>
      <c r="E386" s="21" t="s">
        <v>10</v>
      </c>
      <c r="F386" s="22" t="s">
        <v>11</v>
      </c>
      <c r="G386" s="22" t="s">
        <v>6</v>
      </c>
      <c r="H386" s="23" t="s">
        <v>7</v>
      </c>
    </row>
    <row r="387" spans="1:8" ht="12">
      <c r="A387" s="24" t="s">
        <v>1</v>
      </c>
      <c r="B387" s="25">
        <v>5</v>
      </c>
      <c r="C387" s="25">
        <v>1</v>
      </c>
      <c r="D387" s="25">
        <v>5</v>
      </c>
      <c r="E387" s="25" t="str">
        <f>CONCATENATE(CHAR(34),A384,CHAR(34))</f>
        <v>"ERCG1"</v>
      </c>
      <c r="F387" s="26" t="s">
        <v>0</v>
      </c>
      <c r="G387" s="26" t="s">
        <v>2</v>
      </c>
      <c r="H387" s="27" t="s">
        <v>3</v>
      </c>
    </row>
    <row r="388" spans="1:8" ht="12">
      <c r="A388" s="24" t="str">
        <f>CONCATENATE(A384,"-","9321")</f>
        <v>ERCG1-9321</v>
      </c>
      <c r="B388" s="25">
        <v>6</v>
      </c>
      <c r="C388" s="25">
        <f>+D387+1</f>
        <v>6</v>
      </c>
      <c r="D388" s="25">
        <f>+C388+B388-1</f>
        <v>11</v>
      </c>
      <c r="E388" s="25" t="s">
        <v>119</v>
      </c>
      <c r="F388" s="26" t="s">
        <v>0</v>
      </c>
      <c r="G388" s="26" t="s">
        <v>2</v>
      </c>
      <c r="H388" s="27" t="s">
        <v>3</v>
      </c>
    </row>
    <row r="389" spans="1:8" ht="12.75" thickBot="1">
      <c r="A389" s="28" t="str">
        <f>CONCATENATE(A384,"-","1131")</f>
        <v>ERCG1-1131</v>
      </c>
      <c r="B389" s="29">
        <v>3</v>
      </c>
      <c r="C389" s="29">
        <f>D388+1</f>
        <v>12</v>
      </c>
      <c r="D389" s="29">
        <f>+C389+B389-1</f>
        <v>14</v>
      </c>
      <c r="E389" s="29" t="s">
        <v>90</v>
      </c>
      <c r="F389" s="30" t="s">
        <v>0</v>
      </c>
      <c r="G389" s="30" t="s">
        <v>2</v>
      </c>
      <c r="H389" s="31" t="s">
        <v>15</v>
      </c>
    </row>
    <row r="390" ht="13.5" thickBot="1" thickTop="1"/>
    <row r="391" spans="1:8" ht="12.75" thickTop="1">
      <c r="A391" s="40" t="s">
        <v>69</v>
      </c>
      <c r="B391" s="42" t="s">
        <v>126</v>
      </c>
      <c r="C391" s="43"/>
      <c r="D391" s="43"/>
      <c r="E391" s="43"/>
      <c r="F391" s="43"/>
      <c r="G391" s="43"/>
      <c r="H391" s="44"/>
    </row>
    <row r="392" spans="1:8" ht="12">
      <c r="A392" s="41"/>
      <c r="B392" s="37" t="s">
        <v>127</v>
      </c>
      <c r="C392" s="38"/>
      <c r="D392" s="38"/>
      <c r="E392" s="38"/>
      <c r="F392" s="38"/>
      <c r="G392" s="38"/>
      <c r="H392" s="39"/>
    </row>
    <row r="393" spans="1:8" ht="12">
      <c r="A393" s="19" t="s">
        <v>9</v>
      </c>
      <c r="B393" s="20" t="s">
        <v>8</v>
      </c>
      <c r="C393" s="20" t="s">
        <v>4</v>
      </c>
      <c r="D393" s="20" t="s">
        <v>5</v>
      </c>
      <c r="E393" s="21" t="s">
        <v>10</v>
      </c>
      <c r="F393" s="22" t="s">
        <v>11</v>
      </c>
      <c r="G393" s="22" t="s">
        <v>6</v>
      </c>
      <c r="H393" s="23" t="s">
        <v>7</v>
      </c>
    </row>
    <row r="394" spans="1:8" ht="12">
      <c r="A394" s="24" t="s">
        <v>1</v>
      </c>
      <c r="B394" s="25">
        <v>5</v>
      </c>
      <c r="C394" s="25">
        <v>1</v>
      </c>
      <c r="D394" s="25">
        <v>5</v>
      </c>
      <c r="E394" s="25" t="str">
        <f>CONCATENATE(CHAR(34),A391,CHAR(34))</f>
        <v>"GSHA1"</v>
      </c>
      <c r="F394" s="26" t="s">
        <v>0</v>
      </c>
      <c r="G394" s="26" t="s">
        <v>2</v>
      </c>
      <c r="H394" s="27" t="s">
        <v>3</v>
      </c>
    </row>
    <row r="395" spans="1:8" ht="12.75" thickBot="1">
      <c r="A395" s="28" t="str">
        <f>CONCATENATE(A391,"-0081")</f>
        <v>GSHA1-0081</v>
      </c>
      <c r="B395" s="29">
        <v>1</v>
      </c>
      <c r="C395" s="29">
        <f>D394+1</f>
        <v>6</v>
      </c>
      <c r="D395" s="29">
        <f>+C395+B395-1</f>
        <v>6</v>
      </c>
      <c r="E395" s="29" t="s">
        <v>120</v>
      </c>
      <c r="F395" s="30" t="s">
        <v>0</v>
      </c>
      <c r="G395" s="30" t="s">
        <v>2</v>
      </c>
      <c r="H395" s="31" t="s">
        <v>3</v>
      </c>
    </row>
    <row r="396" ht="13.5" thickBot="1" thickTop="1"/>
    <row r="397" spans="1:8" ht="12.75" thickTop="1">
      <c r="A397" s="40" t="s">
        <v>70</v>
      </c>
      <c r="B397" s="42" t="s">
        <v>129</v>
      </c>
      <c r="C397" s="43"/>
      <c r="D397" s="43"/>
      <c r="E397" s="43"/>
      <c r="F397" s="43"/>
      <c r="G397" s="43"/>
      <c r="H397" s="44"/>
    </row>
    <row r="398" spans="1:8" ht="12">
      <c r="A398" s="41"/>
      <c r="B398" s="37"/>
      <c r="C398" s="38"/>
      <c r="D398" s="38"/>
      <c r="E398" s="38"/>
      <c r="F398" s="38"/>
      <c r="G398" s="38"/>
      <c r="H398" s="39"/>
    </row>
    <row r="399" spans="1:8" ht="12">
      <c r="A399" s="19" t="s">
        <v>9</v>
      </c>
      <c r="B399" s="20" t="s">
        <v>8</v>
      </c>
      <c r="C399" s="20" t="s">
        <v>4</v>
      </c>
      <c r="D399" s="20" t="s">
        <v>5</v>
      </c>
      <c r="E399" s="21" t="s">
        <v>10</v>
      </c>
      <c r="F399" s="22" t="s">
        <v>11</v>
      </c>
      <c r="G399" s="22" t="s">
        <v>6</v>
      </c>
      <c r="H399" s="23" t="s">
        <v>7</v>
      </c>
    </row>
    <row r="400" spans="1:8" ht="12">
      <c r="A400" s="24" t="s">
        <v>1</v>
      </c>
      <c r="B400" s="25">
        <v>5</v>
      </c>
      <c r="C400" s="25">
        <v>1</v>
      </c>
      <c r="D400" s="25">
        <v>5</v>
      </c>
      <c r="E400" s="25" t="str">
        <f>CONCATENATE(CHAR(34),A397,CHAR(34))</f>
        <v>"GISH1"</v>
      </c>
      <c r="F400" s="26" t="s">
        <v>0</v>
      </c>
      <c r="G400" s="26" t="s">
        <v>2</v>
      </c>
      <c r="H400" s="27" t="s">
        <v>3</v>
      </c>
    </row>
    <row r="401" spans="1:8" ht="12">
      <c r="A401" s="24" t="str">
        <f>CONCATENATE(A397,"-","7365")</f>
        <v>GISH1-7365</v>
      </c>
      <c r="B401" s="25">
        <v>3</v>
      </c>
      <c r="C401" s="25">
        <f>+D400+1</f>
        <v>6</v>
      </c>
      <c r="D401" s="25">
        <f>+C401+B401-1</f>
        <v>8</v>
      </c>
      <c r="E401" s="25" t="s">
        <v>80</v>
      </c>
      <c r="F401" s="26" t="s">
        <v>0</v>
      </c>
      <c r="G401" s="26" t="s">
        <v>2</v>
      </c>
      <c r="H401" s="27" t="s">
        <v>3</v>
      </c>
    </row>
    <row r="402" spans="1:8" ht="12.75" thickBot="1">
      <c r="A402" s="28" t="str">
        <f>CONCATENATE(A397,"-","7187")</f>
        <v>GISH1-7187</v>
      </c>
      <c r="B402" s="29">
        <v>4</v>
      </c>
      <c r="C402" s="29">
        <f>+D401+1</f>
        <v>9</v>
      </c>
      <c r="D402" s="29">
        <f>+C402+B402-1</f>
        <v>12</v>
      </c>
      <c r="E402" s="29" t="s">
        <v>121</v>
      </c>
      <c r="F402" s="30" t="s">
        <v>0</v>
      </c>
      <c r="G402" s="30" t="s">
        <v>2</v>
      </c>
      <c r="H402" s="31" t="s">
        <v>15</v>
      </c>
    </row>
    <row r="403" ht="13.5" thickBot="1" thickTop="1"/>
    <row r="404" spans="1:8" ht="12.75" thickTop="1">
      <c r="A404" s="40" t="s">
        <v>71</v>
      </c>
      <c r="B404" s="42" t="s">
        <v>130</v>
      </c>
      <c r="C404" s="43"/>
      <c r="D404" s="43"/>
      <c r="E404" s="43"/>
      <c r="F404" s="43"/>
      <c r="G404" s="43"/>
      <c r="H404" s="44"/>
    </row>
    <row r="405" spans="1:8" ht="12">
      <c r="A405" s="41"/>
      <c r="B405" s="37"/>
      <c r="C405" s="38"/>
      <c r="D405" s="38"/>
      <c r="E405" s="38"/>
      <c r="F405" s="38"/>
      <c r="G405" s="38"/>
      <c r="H405" s="39"/>
    </row>
    <row r="406" spans="1:8" ht="12">
      <c r="A406" s="19" t="s">
        <v>9</v>
      </c>
      <c r="B406" s="20" t="s">
        <v>8</v>
      </c>
      <c r="C406" s="20" t="s">
        <v>4</v>
      </c>
      <c r="D406" s="20" t="s">
        <v>5</v>
      </c>
      <c r="E406" s="21" t="s">
        <v>10</v>
      </c>
      <c r="F406" s="22" t="s">
        <v>11</v>
      </c>
      <c r="G406" s="22" t="s">
        <v>6</v>
      </c>
      <c r="H406" s="23" t="s">
        <v>7</v>
      </c>
    </row>
    <row r="407" spans="1:8" ht="12">
      <c r="A407" s="24" t="s">
        <v>1</v>
      </c>
      <c r="B407" s="25">
        <v>5</v>
      </c>
      <c r="C407" s="25">
        <v>1</v>
      </c>
      <c r="D407" s="25">
        <v>5</v>
      </c>
      <c r="E407" s="25" t="str">
        <f>CONCATENATE(CHAR(34),A404,CHAR(34))</f>
        <v>"INDH1"</v>
      </c>
      <c r="F407" s="26" t="s">
        <v>0</v>
      </c>
      <c r="G407" s="26" t="s">
        <v>2</v>
      </c>
      <c r="H407" s="27" t="s">
        <v>3</v>
      </c>
    </row>
    <row r="408" spans="1:8" ht="24">
      <c r="A408" s="24" t="str">
        <f>CONCATENATE(A404,"-","5013")</f>
        <v>INDH1-5013</v>
      </c>
      <c r="B408" s="25">
        <v>3</v>
      </c>
      <c r="C408" s="25">
        <f>+D407+1</f>
        <v>6</v>
      </c>
      <c r="D408" s="25">
        <f>+C408+B408-1</f>
        <v>8</v>
      </c>
      <c r="E408" s="32" t="s">
        <v>166</v>
      </c>
      <c r="F408" s="26" t="s">
        <v>0</v>
      </c>
      <c r="G408" s="26" t="s">
        <v>2</v>
      </c>
      <c r="H408" s="27" t="s">
        <v>3</v>
      </c>
    </row>
    <row r="409" spans="1:8" ht="12">
      <c r="A409" s="24" t="str">
        <f>CONCATENATE(A404,"-","5030")</f>
        <v>INDH1-5030</v>
      </c>
      <c r="B409" s="25">
        <v>3</v>
      </c>
      <c r="C409" s="25">
        <f>+D408+1</f>
        <v>9</v>
      </c>
      <c r="D409" s="25">
        <f>+C409+B409-1</f>
        <v>11</v>
      </c>
      <c r="E409" s="25" t="s">
        <v>122</v>
      </c>
      <c r="F409" s="26" t="s">
        <v>12</v>
      </c>
      <c r="G409" s="26" t="s">
        <v>14</v>
      </c>
      <c r="H409" s="27" t="s">
        <v>3</v>
      </c>
    </row>
    <row r="410" spans="1:8" ht="12.75" thickBot="1">
      <c r="A410" s="28" t="str">
        <f>CONCATENATE(A404,"-","5039")</f>
        <v>INDH1-5039</v>
      </c>
      <c r="B410" s="29">
        <v>1</v>
      </c>
      <c r="C410" s="29">
        <f>+D409+1</f>
        <v>12</v>
      </c>
      <c r="D410" s="29">
        <f>+C410+B410-1</f>
        <v>12</v>
      </c>
      <c r="E410" s="29" t="s">
        <v>84</v>
      </c>
      <c r="F410" s="30" t="s">
        <v>0</v>
      </c>
      <c r="G410" s="30" t="s">
        <v>2</v>
      </c>
      <c r="H410" s="31" t="s">
        <v>15</v>
      </c>
    </row>
    <row r="411" ht="13.5" thickBot="1" thickTop="1"/>
    <row r="412" spans="1:8" ht="12.75" thickTop="1">
      <c r="A412" s="40" t="s">
        <v>72</v>
      </c>
      <c r="B412" s="51" t="s">
        <v>132</v>
      </c>
      <c r="C412" s="43"/>
      <c r="D412" s="43"/>
      <c r="E412" s="43"/>
      <c r="F412" s="43"/>
      <c r="G412" s="43"/>
      <c r="H412" s="44"/>
    </row>
    <row r="413" spans="1:8" ht="12">
      <c r="A413" s="41"/>
      <c r="B413" s="37"/>
      <c r="C413" s="38"/>
      <c r="D413" s="38"/>
      <c r="E413" s="38"/>
      <c r="F413" s="38"/>
      <c r="G413" s="38"/>
      <c r="H413" s="39"/>
    </row>
    <row r="414" spans="1:8" ht="12">
      <c r="A414" s="19" t="s">
        <v>9</v>
      </c>
      <c r="B414" s="20" t="s">
        <v>8</v>
      </c>
      <c r="C414" s="20" t="s">
        <v>4</v>
      </c>
      <c r="D414" s="20" t="s">
        <v>5</v>
      </c>
      <c r="E414" s="21" t="s">
        <v>10</v>
      </c>
      <c r="F414" s="22" t="s">
        <v>11</v>
      </c>
      <c r="G414" s="22" t="s">
        <v>6</v>
      </c>
      <c r="H414" s="23" t="s">
        <v>7</v>
      </c>
    </row>
    <row r="415" spans="1:8" ht="12">
      <c r="A415" s="24" t="s">
        <v>1</v>
      </c>
      <c r="B415" s="25">
        <v>5</v>
      </c>
      <c r="C415" s="25">
        <v>1</v>
      </c>
      <c r="D415" s="25">
        <v>5</v>
      </c>
      <c r="E415" s="25" t="str">
        <f>CONCATENATE(CHAR(34),A412,CHAR(34))</f>
        <v>"DTMI1"</v>
      </c>
      <c r="F415" s="26" t="s">
        <v>0</v>
      </c>
      <c r="G415" s="26" t="s">
        <v>2</v>
      </c>
      <c r="H415" s="27" t="s">
        <v>3</v>
      </c>
    </row>
    <row r="416" spans="1:8" ht="24">
      <c r="A416" s="24" t="str">
        <f>CONCATENATE(A412,"-","2005")</f>
        <v>DTMI1-2005</v>
      </c>
      <c r="B416" s="25">
        <v>3</v>
      </c>
      <c r="C416" s="25">
        <f>+D415+1</f>
        <v>6</v>
      </c>
      <c r="D416" s="25">
        <f>+C416+B416-1</f>
        <v>8</v>
      </c>
      <c r="E416" s="32" t="s">
        <v>133</v>
      </c>
      <c r="F416" s="26" t="s">
        <v>0</v>
      </c>
      <c r="G416" s="26" t="s">
        <v>2</v>
      </c>
      <c r="H416" s="27" t="s">
        <v>3</v>
      </c>
    </row>
    <row r="417" spans="1:8" ht="36">
      <c r="A417" s="24" t="str">
        <f>CONCATENATE(A412,"-","2380")</f>
        <v>DTMI1-2380</v>
      </c>
      <c r="B417" s="25">
        <v>8</v>
      </c>
      <c r="C417" s="25">
        <f>+D416+1</f>
        <v>9</v>
      </c>
      <c r="D417" s="25">
        <f>+C417+B417-1</f>
        <v>16</v>
      </c>
      <c r="E417" s="32" t="s">
        <v>131</v>
      </c>
      <c r="F417" s="26" t="s">
        <v>0</v>
      </c>
      <c r="G417" s="26" t="s">
        <v>2</v>
      </c>
      <c r="H417" s="27" t="s">
        <v>15</v>
      </c>
    </row>
    <row r="418" spans="1:8" ht="12.75" thickBot="1">
      <c r="A418" s="28" t="str">
        <f>CONCATENATE(A412,"-","2379")</f>
        <v>DTMI1-2379</v>
      </c>
      <c r="B418" s="29">
        <v>3</v>
      </c>
      <c r="C418" s="29">
        <f>+D417+1</f>
        <v>17</v>
      </c>
      <c r="D418" s="29">
        <f>+C418+B418-1</f>
        <v>19</v>
      </c>
      <c r="E418" s="29" t="s">
        <v>85</v>
      </c>
      <c r="F418" s="30" t="s">
        <v>0</v>
      </c>
      <c r="G418" s="30" t="s">
        <v>2</v>
      </c>
      <c r="H418" s="31" t="s">
        <v>15</v>
      </c>
    </row>
    <row r="419" ht="13.5" thickBot="1" thickTop="1"/>
    <row r="420" spans="1:8" ht="12.75" thickTop="1">
      <c r="A420" s="40" t="s">
        <v>73</v>
      </c>
      <c r="B420" s="42" t="s">
        <v>167</v>
      </c>
      <c r="C420" s="43"/>
      <c r="D420" s="43"/>
      <c r="E420" s="43"/>
      <c r="F420" s="43"/>
      <c r="G420" s="43"/>
      <c r="H420" s="44"/>
    </row>
    <row r="421" spans="1:8" ht="12">
      <c r="A421" s="41"/>
      <c r="B421" s="37"/>
      <c r="C421" s="38"/>
      <c r="D421" s="38"/>
      <c r="E421" s="38"/>
      <c r="F421" s="38"/>
      <c r="G421" s="38"/>
      <c r="H421" s="39"/>
    </row>
    <row r="422" spans="1:8" ht="12">
      <c r="A422" s="19" t="s">
        <v>9</v>
      </c>
      <c r="B422" s="20" t="s">
        <v>8</v>
      </c>
      <c r="C422" s="20" t="s">
        <v>4</v>
      </c>
      <c r="D422" s="20" t="s">
        <v>5</v>
      </c>
      <c r="E422" s="21" t="s">
        <v>10</v>
      </c>
      <c r="F422" s="22" t="s">
        <v>11</v>
      </c>
      <c r="G422" s="22" t="s">
        <v>6</v>
      </c>
      <c r="H422" s="23" t="s">
        <v>7</v>
      </c>
    </row>
    <row r="423" spans="1:8" ht="12">
      <c r="A423" s="24" t="s">
        <v>1</v>
      </c>
      <c r="B423" s="25">
        <v>5</v>
      </c>
      <c r="C423" s="25">
        <v>1</v>
      </c>
      <c r="D423" s="25">
        <v>5</v>
      </c>
      <c r="E423" s="25" t="str">
        <f>CONCATENATE(CHAR(34),A420,CHAR(34))</f>
        <v>"ADRB1"</v>
      </c>
      <c r="F423" s="26" t="s">
        <v>0</v>
      </c>
      <c r="G423" s="26" t="s">
        <v>2</v>
      </c>
      <c r="H423" s="27" t="s">
        <v>3</v>
      </c>
    </row>
    <row r="424" spans="1:8" ht="12">
      <c r="A424" s="24" t="str">
        <f>CONCATENATE(A420,"-","3785")</f>
        <v>ADRB1-3785</v>
      </c>
      <c r="B424" s="25">
        <v>3</v>
      </c>
      <c r="C424" s="25">
        <f aca="true" t="shared" si="3" ref="C424:C431">+D423+1</f>
        <v>6</v>
      </c>
      <c r="D424" s="25">
        <f>+C424+B424-1</f>
        <v>8</v>
      </c>
      <c r="E424" s="25" t="s">
        <v>168</v>
      </c>
      <c r="F424" s="26" t="s">
        <v>0</v>
      </c>
      <c r="G424" s="26" t="s">
        <v>2</v>
      </c>
      <c r="H424" s="27" t="s">
        <v>3</v>
      </c>
    </row>
    <row r="425" spans="1:8" ht="12">
      <c r="A425" s="24" t="str">
        <f>CONCATENATE(A420,"-","3794-1")</f>
        <v>ADRB1-3794-1</v>
      </c>
      <c r="B425" s="25">
        <v>35</v>
      </c>
      <c r="C425" s="25">
        <f t="shared" si="3"/>
        <v>9</v>
      </c>
      <c r="D425" s="25">
        <f aca="true" t="shared" si="4" ref="D425:D432">+C425+B425-1</f>
        <v>43</v>
      </c>
      <c r="E425" s="25" t="s">
        <v>112</v>
      </c>
      <c r="F425" s="26" t="s">
        <v>0</v>
      </c>
      <c r="G425" s="26" t="s">
        <v>2</v>
      </c>
      <c r="H425" s="27" t="s">
        <v>15</v>
      </c>
    </row>
    <row r="426" spans="1:8" ht="12">
      <c r="A426" s="24" t="str">
        <f>CONCATENATE(A420,"-","3794-2")</f>
        <v>ADRB1-3794-2</v>
      </c>
      <c r="B426" s="25">
        <v>5</v>
      </c>
      <c r="C426" s="25">
        <f t="shared" si="3"/>
        <v>44</v>
      </c>
      <c r="D426" s="25">
        <f t="shared" si="4"/>
        <v>48</v>
      </c>
      <c r="E426" s="25" t="s">
        <v>124</v>
      </c>
      <c r="F426" s="26" t="s">
        <v>0</v>
      </c>
      <c r="G426" s="26" t="s">
        <v>2</v>
      </c>
      <c r="H426" s="27" t="s">
        <v>15</v>
      </c>
    </row>
    <row r="427" spans="1:8" ht="12">
      <c r="A427" s="24" t="str">
        <f>CONCATENATE(A420,"-","3794-3")</f>
        <v>ADRB1-3794-3</v>
      </c>
      <c r="B427" s="25">
        <v>32</v>
      </c>
      <c r="C427" s="25">
        <f t="shared" si="3"/>
        <v>49</v>
      </c>
      <c r="D427" s="25">
        <f t="shared" si="4"/>
        <v>80</v>
      </c>
      <c r="E427" s="25" t="s">
        <v>113</v>
      </c>
      <c r="F427" s="26" t="s">
        <v>0</v>
      </c>
      <c r="G427" s="26" t="s">
        <v>2</v>
      </c>
      <c r="H427" s="27" t="s">
        <v>15</v>
      </c>
    </row>
    <row r="428" spans="1:8" ht="12">
      <c r="A428" s="24" t="str">
        <f>CONCATENATE(A420,"-","3794-4")</f>
        <v>ADRB1-3794-4</v>
      </c>
      <c r="B428" s="25">
        <v>4</v>
      </c>
      <c r="C428" s="25">
        <f t="shared" si="3"/>
        <v>81</v>
      </c>
      <c r="D428" s="25">
        <f t="shared" si="4"/>
        <v>84</v>
      </c>
      <c r="E428" s="25" t="s">
        <v>114</v>
      </c>
      <c r="F428" s="26" t="s">
        <v>0</v>
      </c>
      <c r="G428" s="26" t="s">
        <v>2</v>
      </c>
      <c r="H428" s="27" t="s">
        <v>15</v>
      </c>
    </row>
    <row r="429" spans="1:8" ht="12">
      <c r="A429" s="24" t="str">
        <f>CONCATENATE(A420,"-","3794-5")</f>
        <v>ADRB1-3794-5</v>
      </c>
      <c r="B429" s="25">
        <v>4</v>
      </c>
      <c r="C429" s="25">
        <f t="shared" si="3"/>
        <v>85</v>
      </c>
      <c r="D429" s="25">
        <f t="shared" si="4"/>
        <v>88</v>
      </c>
      <c r="E429" s="25" t="s">
        <v>115</v>
      </c>
      <c r="F429" s="26" t="s">
        <v>0</v>
      </c>
      <c r="G429" s="26" t="s">
        <v>2</v>
      </c>
      <c r="H429" s="27" t="s">
        <v>15</v>
      </c>
    </row>
    <row r="430" spans="1:8" ht="12">
      <c r="A430" s="24" t="str">
        <f>CONCATENATE(A420,"-","3251")</f>
        <v>ADRB1-3251</v>
      </c>
      <c r="B430" s="25">
        <v>9</v>
      </c>
      <c r="C430" s="25">
        <f t="shared" si="3"/>
        <v>89</v>
      </c>
      <c r="D430" s="25">
        <f>+C430+B430-1</f>
        <v>97</v>
      </c>
      <c r="E430" s="25" t="s">
        <v>116</v>
      </c>
      <c r="F430" s="26" t="s">
        <v>0</v>
      </c>
      <c r="G430" s="26" t="s">
        <v>2</v>
      </c>
      <c r="H430" s="27" t="s">
        <v>15</v>
      </c>
    </row>
    <row r="431" spans="1:8" ht="12">
      <c r="A431" s="24" t="str">
        <f>CONCATENATE(A420,"-","3229")</f>
        <v>ADRB1-3229</v>
      </c>
      <c r="B431" s="25">
        <v>7</v>
      </c>
      <c r="C431" s="25">
        <f t="shared" si="3"/>
        <v>98</v>
      </c>
      <c r="D431" s="25">
        <f>+C431+B431-1</f>
        <v>104</v>
      </c>
      <c r="E431" s="25" t="s">
        <v>117</v>
      </c>
      <c r="F431" s="26" t="s">
        <v>0</v>
      </c>
      <c r="G431" s="26" t="s">
        <v>2</v>
      </c>
      <c r="H431" s="27" t="s">
        <v>15</v>
      </c>
    </row>
    <row r="432" spans="1:8" ht="12.75" thickBot="1">
      <c r="A432" s="28" t="str">
        <f>CONCATENATE(A420,"-","3225")</f>
        <v>ADRB1-3225</v>
      </c>
      <c r="B432" s="29">
        <v>7</v>
      </c>
      <c r="C432" s="29">
        <f>D431+1</f>
        <v>105</v>
      </c>
      <c r="D432" s="29">
        <f t="shared" si="4"/>
        <v>111</v>
      </c>
      <c r="E432" s="29" t="s">
        <v>118</v>
      </c>
      <c r="F432" s="30" t="s">
        <v>0</v>
      </c>
      <c r="G432" s="30" t="s">
        <v>2</v>
      </c>
      <c r="H432" s="31" t="s">
        <v>15</v>
      </c>
    </row>
    <row r="433" ht="13.5" thickBot="1" thickTop="1"/>
    <row r="434" spans="1:8" ht="12.75" thickTop="1">
      <c r="A434" s="40" t="s">
        <v>74</v>
      </c>
      <c r="B434" s="42" t="s">
        <v>142</v>
      </c>
      <c r="C434" s="43"/>
      <c r="D434" s="43"/>
      <c r="E434" s="43"/>
      <c r="F434" s="43"/>
      <c r="G434" s="43"/>
      <c r="H434" s="44"/>
    </row>
    <row r="435" spans="1:8" ht="12">
      <c r="A435" s="41"/>
      <c r="B435" s="37"/>
      <c r="C435" s="38"/>
      <c r="D435" s="38"/>
      <c r="E435" s="38"/>
      <c r="F435" s="38"/>
      <c r="G435" s="38"/>
      <c r="H435" s="39"/>
    </row>
    <row r="436" spans="1:8" ht="12">
      <c r="A436" s="19" t="s">
        <v>9</v>
      </c>
      <c r="B436" s="20" t="s">
        <v>8</v>
      </c>
      <c r="C436" s="20" t="s">
        <v>4</v>
      </c>
      <c r="D436" s="20" t="s">
        <v>5</v>
      </c>
      <c r="E436" s="21" t="s">
        <v>10</v>
      </c>
      <c r="F436" s="22" t="s">
        <v>11</v>
      </c>
      <c r="G436" s="22" t="s">
        <v>6</v>
      </c>
      <c r="H436" s="23" t="s">
        <v>7</v>
      </c>
    </row>
    <row r="437" spans="1:8" ht="12">
      <c r="A437" s="24" t="s">
        <v>1</v>
      </c>
      <c r="B437" s="25">
        <v>5</v>
      </c>
      <c r="C437" s="25">
        <v>1</v>
      </c>
      <c r="D437" s="25">
        <v>5</v>
      </c>
      <c r="E437" s="25" t="str">
        <f>CONCATENATE(CHAR(34),A434,CHAR(34))</f>
        <v>"ERCH1"</v>
      </c>
      <c r="F437" s="26" t="s">
        <v>0</v>
      </c>
      <c r="G437" s="26" t="s">
        <v>2</v>
      </c>
      <c r="H437" s="27" t="s">
        <v>3</v>
      </c>
    </row>
    <row r="438" spans="1:8" ht="12">
      <c r="A438" s="24" t="str">
        <f>CONCATENATE(A434,"-","9321")</f>
        <v>ERCH1-9321</v>
      </c>
      <c r="B438" s="25">
        <v>6</v>
      </c>
      <c r="C438" s="25">
        <f>+D437+1</f>
        <v>6</v>
      </c>
      <c r="D438" s="25">
        <f>+C438+B438-1</f>
        <v>11</v>
      </c>
      <c r="E438" s="25" t="s">
        <v>123</v>
      </c>
      <c r="F438" s="26" t="s">
        <v>0</v>
      </c>
      <c r="G438" s="26" t="s">
        <v>2</v>
      </c>
      <c r="H438" s="27" t="s">
        <v>3</v>
      </c>
    </row>
    <row r="439" spans="1:8" ht="12.75" thickBot="1">
      <c r="A439" s="28" t="str">
        <f>CONCATENATE(A434,"-","1131")</f>
        <v>ERCH1-1131</v>
      </c>
      <c r="B439" s="29">
        <v>3</v>
      </c>
      <c r="C439" s="29">
        <f>D438+1</f>
        <v>12</v>
      </c>
      <c r="D439" s="29">
        <f>+C439+B439-1</f>
        <v>14</v>
      </c>
      <c r="E439" s="29" t="s">
        <v>90</v>
      </c>
      <c r="F439" s="30" t="s">
        <v>0</v>
      </c>
      <c r="G439" s="30" t="s">
        <v>2</v>
      </c>
      <c r="H439" s="31" t="s">
        <v>15</v>
      </c>
    </row>
    <row r="440" ht="12.75" thickTop="1"/>
  </sheetData>
  <mergeCells count="161">
    <mergeCell ref="A56:B57"/>
    <mergeCell ref="A58:B60"/>
    <mergeCell ref="A434:A435"/>
    <mergeCell ref="B434:H434"/>
    <mergeCell ref="B435:H435"/>
    <mergeCell ref="A412:A413"/>
    <mergeCell ref="B412:H412"/>
    <mergeCell ref="B413:H413"/>
    <mergeCell ref="A420:A421"/>
    <mergeCell ref="B421:H421"/>
    <mergeCell ref="A397:A398"/>
    <mergeCell ref="B397:H397"/>
    <mergeCell ref="B398:H398"/>
    <mergeCell ref="A404:A405"/>
    <mergeCell ref="B404:H404"/>
    <mergeCell ref="B405:H405"/>
    <mergeCell ref="A391:A392"/>
    <mergeCell ref="B391:H391"/>
    <mergeCell ref="B392:H392"/>
    <mergeCell ref="B420:H420"/>
    <mergeCell ref="A370:A371"/>
    <mergeCell ref="B370:H370"/>
    <mergeCell ref="B371:H371"/>
    <mergeCell ref="A384:A385"/>
    <mergeCell ref="B384:H384"/>
    <mergeCell ref="B385:H385"/>
    <mergeCell ref="A354:A355"/>
    <mergeCell ref="B354:H354"/>
    <mergeCell ref="B355:H355"/>
    <mergeCell ref="A362:A363"/>
    <mergeCell ref="B362:H362"/>
    <mergeCell ref="B363:H363"/>
    <mergeCell ref="A341:A342"/>
    <mergeCell ref="B341:H341"/>
    <mergeCell ref="B342:H342"/>
    <mergeCell ref="A347:A348"/>
    <mergeCell ref="B347:H347"/>
    <mergeCell ref="B348:H348"/>
    <mergeCell ref="A326:A327"/>
    <mergeCell ref="B326:H326"/>
    <mergeCell ref="B327:H327"/>
    <mergeCell ref="A334:A335"/>
    <mergeCell ref="B334:H334"/>
    <mergeCell ref="B335:H335"/>
    <mergeCell ref="A311:A312"/>
    <mergeCell ref="B311:H311"/>
    <mergeCell ref="B312:H312"/>
    <mergeCell ref="A318:A319"/>
    <mergeCell ref="B318:H318"/>
    <mergeCell ref="B319:H319"/>
    <mergeCell ref="A298:A299"/>
    <mergeCell ref="B298:H298"/>
    <mergeCell ref="B299:H299"/>
    <mergeCell ref="A305:A306"/>
    <mergeCell ref="B305:H305"/>
    <mergeCell ref="B306:H306"/>
    <mergeCell ref="A284:A285"/>
    <mergeCell ref="B284:H284"/>
    <mergeCell ref="B285:H285"/>
    <mergeCell ref="A292:A293"/>
    <mergeCell ref="B292:H292"/>
    <mergeCell ref="B293:H293"/>
    <mergeCell ref="A269:A270"/>
    <mergeCell ref="B269:H269"/>
    <mergeCell ref="B270:H270"/>
    <mergeCell ref="A276:A277"/>
    <mergeCell ref="B276:H276"/>
    <mergeCell ref="B277:H277"/>
    <mergeCell ref="A256:A257"/>
    <mergeCell ref="B256:H256"/>
    <mergeCell ref="B257:H257"/>
    <mergeCell ref="A263:A264"/>
    <mergeCell ref="B263:H263"/>
    <mergeCell ref="B264:H264"/>
    <mergeCell ref="A240:A241"/>
    <mergeCell ref="B240:H240"/>
    <mergeCell ref="B241:H241"/>
    <mergeCell ref="A248:A249"/>
    <mergeCell ref="B248:H248"/>
    <mergeCell ref="B249:H249"/>
    <mergeCell ref="A225:A226"/>
    <mergeCell ref="B225:H225"/>
    <mergeCell ref="B226:H226"/>
    <mergeCell ref="A232:A233"/>
    <mergeCell ref="B232:H232"/>
    <mergeCell ref="B233:H233"/>
    <mergeCell ref="A212:A213"/>
    <mergeCell ref="B212:H212"/>
    <mergeCell ref="B213:H213"/>
    <mergeCell ref="A219:A220"/>
    <mergeCell ref="B219:H219"/>
    <mergeCell ref="B220:H220"/>
    <mergeCell ref="A197:A198"/>
    <mergeCell ref="B197:H197"/>
    <mergeCell ref="B198:H198"/>
    <mergeCell ref="A205:A206"/>
    <mergeCell ref="B205:H205"/>
    <mergeCell ref="B206:H206"/>
    <mergeCell ref="A182:A183"/>
    <mergeCell ref="B182:H182"/>
    <mergeCell ref="B183:H183"/>
    <mergeCell ref="A189:A190"/>
    <mergeCell ref="B189:H189"/>
    <mergeCell ref="B190:H190"/>
    <mergeCell ref="A169:A170"/>
    <mergeCell ref="B169:H169"/>
    <mergeCell ref="B170:H170"/>
    <mergeCell ref="A176:A177"/>
    <mergeCell ref="B176:H176"/>
    <mergeCell ref="B177:H177"/>
    <mergeCell ref="A152:A153"/>
    <mergeCell ref="B152:H152"/>
    <mergeCell ref="B153:H153"/>
    <mergeCell ref="A160:A161"/>
    <mergeCell ref="B160:H160"/>
    <mergeCell ref="B161:H161"/>
    <mergeCell ref="A137:A138"/>
    <mergeCell ref="B137:H137"/>
    <mergeCell ref="B138:H138"/>
    <mergeCell ref="A144:A145"/>
    <mergeCell ref="B144:H144"/>
    <mergeCell ref="B145:H145"/>
    <mergeCell ref="A124:A125"/>
    <mergeCell ref="B124:H124"/>
    <mergeCell ref="B125:H125"/>
    <mergeCell ref="A131:A132"/>
    <mergeCell ref="B131:H131"/>
    <mergeCell ref="B132:H132"/>
    <mergeCell ref="A109:A110"/>
    <mergeCell ref="B109:H109"/>
    <mergeCell ref="B110:H110"/>
    <mergeCell ref="A117:A118"/>
    <mergeCell ref="B117:H117"/>
    <mergeCell ref="B118:H118"/>
    <mergeCell ref="A95:A96"/>
    <mergeCell ref="B95:H95"/>
    <mergeCell ref="B96:H96"/>
    <mergeCell ref="A103:A104"/>
    <mergeCell ref="B103:H103"/>
    <mergeCell ref="B104:H104"/>
    <mergeCell ref="A80:A81"/>
    <mergeCell ref="B80:H80"/>
    <mergeCell ref="B81:H81"/>
    <mergeCell ref="A87:A88"/>
    <mergeCell ref="B87:H87"/>
    <mergeCell ref="B88:H88"/>
    <mergeCell ref="C62:D62"/>
    <mergeCell ref="A74:A75"/>
    <mergeCell ref="B74:H74"/>
    <mergeCell ref="B75:H75"/>
    <mergeCell ref="A61:B62"/>
    <mergeCell ref="A1:D1"/>
    <mergeCell ref="B68:H68"/>
    <mergeCell ref="A67:A68"/>
    <mergeCell ref="B67:H67"/>
    <mergeCell ref="C56:D56"/>
    <mergeCell ref="C57:D57"/>
    <mergeCell ref="C58:D58"/>
    <mergeCell ref="C59:D59"/>
    <mergeCell ref="C60:D60"/>
    <mergeCell ref="C61:D61"/>
  </mergeCells>
  <printOptions/>
  <pageMargins left="0.75" right="0.75" top="1" bottom="1" header="0.5" footer="0.5"/>
  <pageSetup horizontalDpi="1200" verticalDpi="1200" orientation="portrait" paperSize="9" r:id="rId1"/>
  <rowBreaks count="9" manualBreakCount="9">
    <brk id="54" max="255" man="1"/>
    <brk id="94" max="255" man="1"/>
    <brk id="130" max="255" man="1"/>
    <brk id="175" max="255" man="1"/>
    <brk id="218" max="255" man="1"/>
    <brk id="262" max="255" man="1"/>
    <brk id="304" max="255" man="1"/>
    <brk id="340" max="255" man="1"/>
    <brk id="3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M05</cp:lastModifiedBy>
  <cp:lastPrinted>2001-11-22T07:43:36Z</cp:lastPrinted>
  <dcterms:created xsi:type="dcterms:W3CDTF">2000-06-08T11:45:01Z</dcterms:created>
  <dcterms:modified xsi:type="dcterms:W3CDTF">2004-03-10T13:21:03Z</dcterms:modified>
  <cp:category/>
  <cp:version/>
  <cp:contentType/>
  <cp:contentStatus/>
</cp:coreProperties>
</file>